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4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5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6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7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9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0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Ex11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12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Ex13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Ex1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charts/chartEx1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1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drawings/drawing7.xml" ContentType="application/vnd.openxmlformats-officedocument.drawing+xml"/>
  <Override PartName="/xl/charts/chartEx17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1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Ex18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charts/chartEx19.xml" ContentType="application/vnd.ms-office.chartex+xml"/>
  <Override PartName="/xl/charts/style31.xml" ContentType="application/vnd.ms-office.chartstyle+xml"/>
  <Override PartName="/xl/charts/colors31.xml" ContentType="application/vnd.ms-office.chartcolorstyle+xml"/>
  <Override PartName="/xl/charts/chartEx20.xml" ContentType="application/vnd.ms-office.chartex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1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Ex21.xml" ContentType="application/vnd.ms-office.chartex+xml"/>
  <Override PartName="/xl/charts/style35.xml" ContentType="application/vnd.ms-office.chartstyle+xml"/>
  <Override PartName="/xl/charts/colors35.xml" ContentType="application/vnd.ms-office.chartcolorstyle+xml"/>
  <Override PartName="/xl/charts/chartEx22.xml" ContentType="application/vnd.ms-office.chartex+xml"/>
  <Override PartName="/xl/charts/style36.xml" ContentType="application/vnd.ms-office.chartstyle+xml"/>
  <Override PartName="/xl/charts/colors36.xml" ContentType="application/vnd.ms-office.chartcolorstyle+xml"/>
  <Override PartName="/xl/charts/chartEx23.xml" ContentType="application/vnd.ms-office.chartex+xml"/>
  <Override PartName="/xl/charts/style37.xml" ContentType="application/vnd.ms-office.chartstyle+xml"/>
  <Override PartName="/xl/charts/colors37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18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Ex24.xml" ContentType="application/vnd.ms-office.chartex+xml"/>
  <Override PartName="/xl/charts/style40.xml" ContentType="application/vnd.ms-office.chartstyle+xml"/>
  <Override PartName="/xl/charts/colors40.xml" ContentType="application/vnd.ms-office.chartcolorstyle+xml"/>
  <Override PartName="/xl/charts/chartEx25.xml" ContentType="application/vnd.ms-office.chartex+xml"/>
  <Override PartName="/xl/charts/style41.xml" ContentType="application/vnd.ms-office.chartstyle+xml"/>
  <Override PartName="/xl/charts/colors41.xml" ContentType="application/vnd.ms-office.chartcolorstyle+xml"/>
  <Override PartName="/xl/charts/chartEx26.xml" ContentType="application/vnd.ms-office.chartex+xml"/>
  <Override PartName="/xl/charts/style42.xml" ContentType="application/vnd.ms-office.chartstyle+xml"/>
  <Override PartName="/xl/charts/colors42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2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2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Ex27.xml" ContentType="application/vnd.ms-office.chartex+xml"/>
  <Override PartName="/xl/charts/style46.xml" ContentType="application/vnd.ms-office.chartstyle+xml"/>
  <Override PartName="/xl/charts/colors46.xml" ContentType="application/vnd.ms-office.chartcolorstyle+xml"/>
  <Override PartName="/xl/charts/chartEx28.xml" ContentType="application/vnd.ms-office.chartex+xml"/>
  <Override PartName="/xl/charts/style47.xml" ContentType="application/vnd.ms-office.chartstyle+xml"/>
  <Override PartName="/xl/charts/colors47.xml" ContentType="application/vnd.ms-office.chartcolorstyle+xml"/>
  <Override PartName="/xl/charts/chartEx29.xml" ContentType="application/vnd.ms-office.chartex+xml"/>
  <Override PartName="/xl/charts/style48.xml" ContentType="application/vnd.ms-office.chartstyle+xml"/>
  <Override PartName="/xl/charts/colors48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2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2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2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2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Ex30.xml" ContentType="application/vnd.ms-office.chartex+xml"/>
  <Override PartName="/xl/charts/style56.xml" ContentType="application/vnd.ms-office.chartstyle+xml"/>
  <Override PartName="/xl/charts/colors56.xml" ContentType="application/vnd.ms-office.chartcolorstyle+xml"/>
  <Override PartName="/xl/charts/chartEx31.xml" ContentType="application/vnd.ms-office.chartex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13_ncr:1_{1CBD5155-3C87-4A40-83CB-F12A5D177E97}" xr6:coauthVersionLast="47" xr6:coauthVersionMax="47" xr10:uidLastSave="{00000000-0000-0000-0000-000000000000}"/>
  <bookViews>
    <workbookView xWindow="-120" yWindow="-120" windowWidth="29040" windowHeight="15720" tabRatio="572" xr2:uid="{00000000-000D-0000-FFFF-FFFF00000000}"/>
  </bookViews>
  <sheets>
    <sheet name="köln" sheetId="20" r:id="rId1"/>
    <sheet name="grossengottern" sheetId="18" r:id="rId2"/>
    <sheet name="ilmenau" sheetId="30" r:id="rId3"/>
    <sheet name="ffm" sheetId="28" r:id="rId4"/>
    <sheet name="aa" sheetId="21" r:id="rId5"/>
    <sheet name="ms-sortiert" sheetId="24" r:id="rId6"/>
    <sheet name="alle" sheetId="23" r:id="rId7"/>
    <sheet name="bi-sortiert" sheetId="22" r:id="rId8"/>
    <sheet name="do" sheetId="19" r:id="rId9"/>
    <sheet name="mh" sheetId="17" r:id="rId10"/>
    <sheet name="mma" sheetId="14" r:id="rId11"/>
    <sheet name="HH" sheetId="12" r:id="rId12"/>
    <sheet name="PUL" sheetId="13" r:id="rId13"/>
    <sheet name="MMA-sortiert" sheetId="16" r:id="rId14"/>
  </sheets>
  <definedNames>
    <definedName name="_xlchart.v1.0" hidden="1">köln!$C$4:$C$42</definedName>
    <definedName name="_xlchart.v1.1" hidden="1">grossengottern!$C$3</definedName>
    <definedName name="_xlchart.v1.10" hidden="1">ilmenau!$C$4:$C$54</definedName>
    <definedName name="_xlchart.v1.11" hidden="1">ilmenau!$D$3</definedName>
    <definedName name="_xlchart.v1.12" hidden="1">ilmenau!$D$4:$D$52</definedName>
    <definedName name="_xlchart.v1.13" hidden="1">ilmenau!$E$3</definedName>
    <definedName name="_xlchart.v1.14" hidden="1">ilmenau!$E$4:$E$52</definedName>
    <definedName name="_xlchart.v1.15" hidden="1">ilmenau!$F$3</definedName>
    <definedName name="_xlchart.v1.16" hidden="1">ilmenau!$F$4:$F$52</definedName>
    <definedName name="_xlchart.v1.17" hidden="1">ilmenau!$C$3</definedName>
    <definedName name="_xlchart.v1.18" hidden="1">ilmenau!$C$4:$C$52</definedName>
    <definedName name="_xlchart.v1.19" hidden="1">ffm!$C$4:$C$41</definedName>
    <definedName name="_xlchart.v1.2" hidden="1">grossengottern!$C$4:$C$52</definedName>
    <definedName name="_xlchart.v1.20" hidden="1">ffm!$D$3</definedName>
    <definedName name="_xlchart.v1.21" hidden="1">ffm!$D$4:$D$39</definedName>
    <definedName name="_xlchart.v1.22" hidden="1">ffm!$E$3</definedName>
    <definedName name="_xlchart.v1.23" hidden="1">ffm!$E$4:$E$39</definedName>
    <definedName name="_xlchart.v1.24" hidden="1">ffm!$F$3</definedName>
    <definedName name="_xlchart.v1.25" hidden="1">ffm!$F$4:$F$39</definedName>
    <definedName name="_xlchart.v1.26" hidden="1">ffm!$C$3</definedName>
    <definedName name="_xlchart.v1.27" hidden="1">ffm!$C$4:$C$39</definedName>
    <definedName name="_xlchart.v1.28" hidden="1">aa!$C$4:$C$41</definedName>
    <definedName name="_xlchart.v1.29" hidden="1">aa!$C$3</definedName>
    <definedName name="_xlchart.v1.3" hidden="1">grossengottern!$D$3</definedName>
    <definedName name="_xlchart.v1.30" hidden="1">aa!$C$4:$C$39</definedName>
    <definedName name="_xlchart.v1.31" hidden="1">aa!$D$3</definedName>
    <definedName name="_xlchart.v1.32" hidden="1">aa!$D$4:$D$39</definedName>
    <definedName name="_xlchart.v1.33" hidden="1">aa!$E$3</definedName>
    <definedName name="_xlchart.v1.34" hidden="1">aa!$E$4:$E$39</definedName>
    <definedName name="_xlchart.v1.35" hidden="1">aa!$F$3</definedName>
    <definedName name="_xlchart.v1.36" hidden="1">aa!$F$4:$F$39</definedName>
    <definedName name="_xlchart.v1.37" hidden="1">'ms-sortiert'!$C$4:$C$54</definedName>
    <definedName name="_xlchart.v1.38" hidden="1">'ms-sortiert'!$C$3</definedName>
    <definedName name="_xlchart.v1.39" hidden="1">'ms-sortiert'!$C$4:$C$52</definedName>
    <definedName name="_xlchart.v1.4" hidden="1">grossengottern!$D$4:$D$52</definedName>
    <definedName name="_xlchart.v1.40" hidden="1">'ms-sortiert'!$D$3</definedName>
    <definedName name="_xlchart.v1.41" hidden="1">'ms-sortiert'!$D$4:$D$52</definedName>
    <definedName name="_xlchart.v1.42" hidden="1">'ms-sortiert'!$E$3</definedName>
    <definedName name="_xlchart.v1.43" hidden="1">'ms-sortiert'!$E$4:$E$52</definedName>
    <definedName name="_xlchart.v1.44" hidden="1">'ms-sortiert'!$F$3</definedName>
    <definedName name="_xlchart.v1.45" hidden="1">'ms-sortiert'!$F$4:$F$52</definedName>
    <definedName name="_xlchart.v1.46" hidden="1">alle!$B$1:$B$177</definedName>
    <definedName name="_xlchart.v1.47" hidden="1">'bi-sortiert'!$D$3</definedName>
    <definedName name="_xlchart.v1.48" hidden="1">'bi-sortiert'!$D$4:$D$52</definedName>
    <definedName name="_xlchart.v1.49" hidden="1">'bi-sortiert'!$E$3</definedName>
    <definedName name="_xlchart.v1.5" hidden="1">grossengottern!$E$3</definedName>
    <definedName name="_xlchart.v1.50" hidden="1">'bi-sortiert'!$E$4:$E$52</definedName>
    <definedName name="_xlchart.v1.51" hidden="1">'bi-sortiert'!$F$3</definedName>
    <definedName name="_xlchart.v1.52" hidden="1">'bi-sortiert'!$F$4:$F$52</definedName>
    <definedName name="_xlchart.v1.53" hidden="1">'bi-sortiert'!$C$3</definedName>
    <definedName name="_xlchart.v1.54" hidden="1">'bi-sortiert'!$C$4:$C$52</definedName>
    <definedName name="_xlchart.v1.55" hidden="1">'bi-sortiert'!$C$4:$C$54</definedName>
    <definedName name="_xlchart.v1.56" hidden="1">do!$D$3</definedName>
    <definedName name="_xlchart.v1.57" hidden="1">do!$D$4:$D$40</definedName>
    <definedName name="_xlchart.v1.58" hidden="1">do!$E$3</definedName>
    <definedName name="_xlchart.v1.59" hidden="1">do!$E$4:$E$40</definedName>
    <definedName name="_xlchart.v1.6" hidden="1">grossengottern!$E$4:$E$52</definedName>
    <definedName name="_xlchart.v1.60" hidden="1">do!$F$3</definedName>
    <definedName name="_xlchart.v1.61" hidden="1">do!$F$4:$F$40</definedName>
    <definedName name="_xlchart.v1.62" hidden="1">do!$C$4:$C$42</definedName>
    <definedName name="_xlchart.v1.63" hidden="1">do!$C$3</definedName>
    <definedName name="_xlchart.v1.64" hidden="1">do!$C$4:$C$40</definedName>
    <definedName name="_xlchart.v1.65" hidden="1">mh!$C$4:$C$42</definedName>
    <definedName name="_xlchart.v1.66" hidden="1">mh!$C$3</definedName>
    <definedName name="_xlchart.v1.67" hidden="1">mh!$C$4:$C$40</definedName>
    <definedName name="_xlchart.v1.68" hidden="1">mh!$D$3</definedName>
    <definedName name="_xlchart.v1.69" hidden="1">mh!$D$4:$D$40</definedName>
    <definedName name="_xlchart.v1.7" hidden="1">grossengottern!$F$3</definedName>
    <definedName name="_xlchart.v1.70" hidden="1">mh!$E$3</definedName>
    <definedName name="_xlchart.v1.71" hidden="1">mh!$E$4:$E$40</definedName>
    <definedName name="_xlchart.v1.72" hidden="1">mh!$F$3</definedName>
    <definedName name="_xlchart.v1.73" hidden="1">mh!$F$4:$F$40</definedName>
    <definedName name="_xlchart.v1.74" hidden="1">mma!$D$3</definedName>
    <definedName name="_xlchart.v1.75" hidden="1">mma!$D$4:$D$40</definedName>
    <definedName name="_xlchart.v1.76" hidden="1">mma!$D$4:$D$42</definedName>
    <definedName name="_xlchart.v1.77" hidden="1">mma!$E$3</definedName>
    <definedName name="_xlchart.v1.78" hidden="1">mma!$E$4:$E$40</definedName>
    <definedName name="_xlchart.v1.79" hidden="1">mma!$F$3</definedName>
    <definedName name="_xlchart.v1.8" hidden="1">grossengottern!$F$4:$F$52</definedName>
    <definedName name="_xlchart.v1.80" hidden="1">mma!$F$4:$F$40</definedName>
    <definedName name="_xlchart.v1.81" hidden="1">mma!$G$3</definedName>
    <definedName name="_xlchart.v1.82" hidden="1">mma!$G$4:$G$40</definedName>
    <definedName name="_xlchart.v1.83" hidden="1">'MMA-sortiert'!$D$4:$D$42</definedName>
    <definedName name="_xlchart.v1.84" hidden="1">'MMA-sortiert'!$D$3</definedName>
    <definedName name="_xlchart.v1.85" hidden="1">'MMA-sortiert'!$D$4:$D$40</definedName>
    <definedName name="_xlchart.v1.9" hidden="1">grossengottern!$C$4:$C$54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" i="20" l="1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4" i="20"/>
  <c r="G23" i="20"/>
  <c r="U4" i="14"/>
  <c r="V4" i="14"/>
  <c r="W4" i="14"/>
  <c r="U5" i="14"/>
  <c r="V5" i="14"/>
  <c r="W5" i="14"/>
  <c r="U6" i="14"/>
  <c r="V6" i="14"/>
  <c r="W6" i="14"/>
  <c r="U7" i="14"/>
  <c r="V7" i="14"/>
  <c r="W7" i="14"/>
  <c r="U8" i="14"/>
  <c r="V8" i="14"/>
  <c r="W8" i="14"/>
  <c r="U9" i="14"/>
  <c r="V9" i="14"/>
  <c r="W9" i="14"/>
  <c r="U10" i="14"/>
  <c r="V10" i="14"/>
  <c r="W10" i="14"/>
  <c r="U11" i="14"/>
  <c r="V11" i="14"/>
  <c r="W11" i="14"/>
  <c r="U12" i="14"/>
  <c r="V12" i="14"/>
  <c r="W12" i="14"/>
  <c r="U13" i="14"/>
  <c r="V13" i="14"/>
  <c r="W13" i="14"/>
  <c r="U14" i="14"/>
  <c r="V14" i="14"/>
  <c r="W14" i="14"/>
  <c r="U15" i="14"/>
  <c r="V15" i="14"/>
  <c r="W15" i="14"/>
  <c r="U3" i="14"/>
  <c r="W3" i="14"/>
  <c r="V3" i="14"/>
  <c r="D1" i="30"/>
  <c r="E1" i="30"/>
  <c r="F1" i="30"/>
  <c r="B2" i="30"/>
  <c r="G42" i="30"/>
  <c r="T42" i="30" a="1"/>
  <c r="T42" i="30"/>
  <c r="S42" i="30"/>
  <c r="N42" i="30"/>
  <c r="M42" i="30"/>
  <c r="K42" i="30"/>
  <c r="Q42" i="30"/>
  <c r="J42" i="30"/>
  <c r="P42" i="30"/>
  <c r="I42" i="30"/>
  <c r="G41" i="30"/>
  <c r="T41" i="30" a="1"/>
  <c r="T41" i="30"/>
  <c r="S41" i="30"/>
  <c r="N41" i="30"/>
  <c r="M41" i="30"/>
  <c r="I41" i="30"/>
  <c r="J41" i="30"/>
  <c r="K41" i="30"/>
  <c r="L41" i="30"/>
  <c r="Q41" i="30"/>
  <c r="P41" i="30"/>
  <c r="O41" i="30"/>
  <c r="R41" i="30"/>
  <c r="G40" i="30"/>
  <c r="T40" i="30" a="1"/>
  <c r="T40" i="30"/>
  <c r="S40" i="30"/>
  <c r="N40" i="30"/>
  <c r="M40" i="30"/>
  <c r="K40" i="30"/>
  <c r="Q40" i="30"/>
  <c r="J40" i="30"/>
  <c r="I40" i="30"/>
  <c r="O40" i="30"/>
  <c r="R40" i="30"/>
  <c r="G39" i="30"/>
  <c r="T39" i="30" a="1"/>
  <c r="T39" i="30"/>
  <c r="S39" i="30"/>
  <c r="K39" i="30"/>
  <c r="Q39" i="30"/>
  <c r="N39" i="30"/>
  <c r="M39" i="30"/>
  <c r="J39" i="30"/>
  <c r="P39" i="30"/>
  <c r="I39" i="30"/>
  <c r="N38" i="30"/>
  <c r="M38" i="30"/>
  <c r="G38" i="30"/>
  <c r="I38" i="30"/>
  <c r="N37" i="30"/>
  <c r="M37" i="30"/>
  <c r="G37" i="30"/>
  <c r="N36" i="30"/>
  <c r="M36" i="30"/>
  <c r="G36" i="30"/>
  <c r="T36" i="30" a="1"/>
  <c r="T36" i="30"/>
  <c r="N35" i="30"/>
  <c r="M35" i="30"/>
  <c r="G35" i="30"/>
  <c r="T35" i="30" a="1"/>
  <c r="T35" i="30"/>
  <c r="G34" i="30"/>
  <c r="T34" i="30" a="1"/>
  <c r="T34" i="30"/>
  <c r="N34" i="30"/>
  <c r="M34" i="30"/>
  <c r="S34" i="30"/>
  <c r="G33" i="30"/>
  <c r="T33" i="30" a="1"/>
  <c r="T33" i="30"/>
  <c r="S33" i="30"/>
  <c r="N33" i="30"/>
  <c r="M33" i="30"/>
  <c r="K33" i="30"/>
  <c r="Q33" i="30"/>
  <c r="J33" i="30"/>
  <c r="P33" i="30"/>
  <c r="G32" i="30"/>
  <c r="T32" i="30" a="1"/>
  <c r="T32" i="30"/>
  <c r="S32" i="30"/>
  <c r="I32" i="30"/>
  <c r="O32" i="30"/>
  <c r="R32" i="30"/>
  <c r="N32" i="30"/>
  <c r="M32" i="30"/>
  <c r="K32" i="30"/>
  <c r="Q32" i="30"/>
  <c r="J32" i="30"/>
  <c r="P32" i="30"/>
  <c r="G31" i="30"/>
  <c r="T31" i="30" a="1"/>
  <c r="T31" i="30"/>
  <c r="S31" i="30"/>
  <c r="K31" i="30"/>
  <c r="Q31" i="30"/>
  <c r="N31" i="30"/>
  <c r="M31" i="30"/>
  <c r="J31" i="30"/>
  <c r="P31" i="30"/>
  <c r="I31" i="30"/>
  <c r="N30" i="30"/>
  <c r="M30" i="30"/>
  <c r="G30" i="30"/>
  <c r="I30" i="30"/>
  <c r="N29" i="30"/>
  <c r="M29" i="30"/>
  <c r="G29" i="30"/>
  <c r="I29" i="30"/>
  <c r="N28" i="30"/>
  <c r="M28" i="30"/>
  <c r="G28" i="30"/>
  <c r="N27" i="30"/>
  <c r="M27" i="30"/>
  <c r="G27" i="30"/>
  <c r="T27" i="30" a="1"/>
  <c r="T27" i="30"/>
  <c r="G26" i="30"/>
  <c r="T26" i="30" a="1"/>
  <c r="T26" i="30"/>
  <c r="I26" i="30"/>
  <c r="O26" i="30"/>
  <c r="R26" i="30"/>
  <c r="N26" i="30"/>
  <c r="M26" i="30"/>
  <c r="S26" i="30"/>
  <c r="G25" i="30"/>
  <c r="T25" i="30" a="1"/>
  <c r="T25" i="30"/>
  <c r="S25" i="30"/>
  <c r="N25" i="30"/>
  <c r="M25" i="30"/>
  <c r="K25" i="30"/>
  <c r="Q25" i="30"/>
  <c r="J25" i="30"/>
  <c r="P25" i="30"/>
  <c r="G24" i="30"/>
  <c r="T24" i="30" a="1"/>
  <c r="T24" i="30"/>
  <c r="S24" i="30"/>
  <c r="I24" i="30"/>
  <c r="O24" i="30"/>
  <c r="R24" i="30"/>
  <c r="N24" i="30"/>
  <c r="M24" i="30"/>
  <c r="K24" i="30"/>
  <c r="Q24" i="30"/>
  <c r="J24" i="30"/>
  <c r="P24" i="30"/>
  <c r="G23" i="30"/>
  <c r="T23" i="30" a="1"/>
  <c r="T23" i="30"/>
  <c r="S23" i="30"/>
  <c r="N23" i="30"/>
  <c r="M23" i="30"/>
  <c r="K23" i="30"/>
  <c r="Q23" i="30"/>
  <c r="J23" i="30"/>
  <c r="P23" i="30"/>
  <c r="I23" i="30"/>
  <c r="N22" i="30"/>
  <c r="M22" i="30"/>
  <c r="G22" i="30"/>
  <c r="J22" i="30"/>
  <c r="P22" i="30"/>
  <c r="I22" i="30"/>
  <c r="N21" i="30"/>
  <c r="M21" i="30"/>
  <c r="G21" i="30"/>
  <c r="I21" i="30"/>
  <c r="N20" i="30"/>
  <c r="M20" i="30"/>
  <c r="G20" i="30"/>
  <c r="N19" i="30"/>
  <c r="M19" i="30"/>
  <c r="G19" i="30"/>
  <c r="T19" i="30" a="1"/>
  <c r="T19" i="30"/>
  <c r="G18" i="30"/>
  <c r="T18" i="30" a="1"/>
  <c r="T18" i="30"/>
  <c r="I18" i="30"/>
  <c r="O18" i="30"/>
  <c r="J18" i="30"/>
  <c r="P18" i="30"/>
  <c r="K18" i="30"/>
  <c r="Q18" i="30"/>
  <c r="R18" i="30"/>
  <c r="N18" i="30"/>
  <c r="M18" i="30"/>
  <c r="S18" i="30"/>
  <c r="G17" i="30"/>
  <c r="T17" i="30" a="1"/>
  <c r="T17" i="30"/>
  <c r="S17" i="30"/>
  <c r="N17" i="30"/>
  <c r="M17" i="30"/>
  <c r="K17" i="30"/>
  <c r="Q17" i="30"/>
  <c r="J17" i="30"/>
  <c r="P17" i="30"/>
  <c r="G16" i="30"/>
  <c r="T16" i="30" a="1"/>
  <c r="T16" i="30"/>
  <c r="S16" i="30"/>
  <c r="I16" i="30"/>
  <c r="O16" i="30"/>
  <c r="J16" i="30"/>
  <c r="P16" i="30"/>
  <c r="K16" i="30"/>
  <c r="Q16" i="30"/>
  <c r="R16" i="30"/>
  <c r="N16" i="30"/>
  <c r="M16" i="30"/>
  <c r="G15" i="30"/>
  <c r="T15" i="30" a="1"/>
  <c r="T15" i="30"/>
  <c r="S15" i="30"/>
  <c r="K15" i="30"/>
  <c r="Q15" i="30"/>
  <c r="N15" i="30"/>
  <c r="M15" i="30"/>
  <c r="J15" i="30"/>
  <c r="P15" i="30"/>
  <c r="I15" i="30"/>
  <c r="N14" i="30"/>
  <c r="M14" i="30"/>
  <c r="G14" i="30"/>
  <c r="N13" i="30"/>
  <c r="M13" i="30"/>
  <c r="G13" i="30"/>
  <c r="N12" i="30"/>
  <c r="M12" i="30"/>
  <c r="G12" i="30"/>
  <c r="N11" i="30"/>
  <c r="M11" i="30"/>
  <c r="G11" i="30"/>
  <c r="T11" i="30" a="1"/>
  <c r="T11" i="30"/>
  <c r="G10" i="30"/>
  <c r="T10" i="30" a="1"/>
  <c r="T10" i="30"/>
  <c r="K10" i="30"/>
  <c r="Q10" i="30"/>
  <c r="I10" i="30"/>
  <c r="O10" i="30"/>
  <c r="J10" i="30"/>
  <c r="P10" i="30"/>
  <c r="R10" i="30"/>
  <c r="N10" i="30"/>
  <c r="M10" i="30"/>
  <c r="S10" i="30"/>
  <c r="G9" i="30"/>
  <c r="T9" i="30" a="1"/>
  <c r="T9" i="30"/>
  <c r="S9" i="30"/>
  <c r="N9" i="30"/>
  <c r="M9" i="30"/>
  <c r="K9" i="30"/>
  <c r="Q9" i="30"/>
  <c r="J9" i="30"/>
  <c r="P9" i="30"/>
  <c r="G8" i="30"/>
  <c r="T8" i="30" a="1"/>
  <c r="T8" i="30"/>
  <c r="S8" i="30"/>
  <c r="I8" i="30"/>
  <c r="O8" i="30"/>
  <c r="J8" i="30"/>
  <c r="P8" i="30"/>
  <c r="K8" i="30"/>
  <c r="Q8" i="30"/>
  <c r="R8" i="30"/>
  <c r="N8" i="30"/>
  <c r="M8" i="30"/>
  <c r="G7" i="30"/>
  <c r="T7" i="30" a="1"/>
  <c r="T7" i="30"/>
  <c r="S7" i="30"/>
  <c r="N7" i="30"/>
  <c r="M7" i="30"/>
  <c r="K7" i="30"/>
  <c r="Q7" i="30"/>
  <c r="J7" i="30"/>
  <c r="P7" i="30"/>
  <c r="I7" i="30"/>
  <c r="N6" i="30"/>
  <c r="M6" i="30"/>
  <c r="G6" i="30"/>
  <c r="I6" i="30"/>
  <c r="N5" i="30"/>
  <c r="M5" i="30"/>
  <c r="G5" i="30"/>
  <c r="N4" i="30"/>
  <c r="M4" i="30"/>
  <c r="G4" i="30"/>
  <c r="A5" i="30"/>
  <c r="O30" i="30"/>
  <c r="R30" i="30"/>
  <c r="O29" i="30"/>
  <c r="R29" i="30"/>
  <c r="O21" i="30"/>
  <c r="J21" i="30"/>
  <c r="P21" i="30"/>
  <c r="K21" i="30"/>
  <c r="Q21" i="30"/>
  <c r="R21" i="30"/>
  <c r="S14" i="30"/>
  <c r="K14" i="30"/>
  <c r="Q14" i="30"/>
  <c r="T14" i="30" a="1"/>
  <c r="T14" i="30"/>
  <c r="J13" i="30"/>
  <c r="P13" i="30"/>
  <c r="T13" i="30" a="1"/>
  <c r="T13" i="30"/>
  <c r="S13" i="30"/>
  <c r="K13" i="30"/>
  <c r="Q13" i="30"/>
  <c r="O15" i="30"/>
  <c r="R15" i="30"/>
  <c r="L15" i="30"/>
  <c r="I13" i="30"/>
  <c r="T20" i="30" a="1"/>
  <c r="T20" i="30"/>
  <c r="I20" i="30"/>
  <c r="S20" i="30"/>
  <c r="K20" i="30"/>
  <c r="Q20" i="30"/>
  <c r="J20" i="30"/>
  <c r="P20" i="30"/>
  <c r="J30" i="30"/>
  <c r="P30" i="30"/>
  <c r="P40" i="30"/>
  <c r="L40" i="30"/>
  <c r="L42" i="30"/>
  <c r="O42" i="30"/>
  <c r="R42" i="30"/>
  <c r="L8" i="30"/>
  <c r="T12" i="30" a="1"/>
  <c r="T12" i="30"/>
  <c r="I12" i="30"/>
  <c r="S12" i="30"/>
  <c r="K12" i="30"/>
  <c r="Q12" i="30"/>
  <c r="J12" i="30"/>
  <c r="P12" i="30"/>
  <c r="T28" i="30" a="1"/>
  <c r="T28" i="30"/>
  <c r="I28" i="30"/>
  <c r="S28" i="30"/>
  <c r="K28" i="30"/>
  <c r="Q28" i="30"/>
  <c r="J28" i="30"/>
  <c r="P28" i="30"/>
  <c r="T37" i="30" a="1"/>
  <c r="T37" i="30"/>
  <c r="S37" i="30"/>
  <c r="K37" i="30"/>
  <c r="Q37" i="30"/>
  <c r="J37" i="30"/>
  <c r="P37" i="30"/>
  <c r="I37" i="30"/>
  <c r="I14" i="30"/>
  <c r="O38" i="30"/>
  <c r="R38" i="30"/>
  <c r="S6" i="30"/>
  <c r="T6" i="30" a="1"/>
  <c r="T6" i="30"/>
  <c r="K6" i="30"/>
  <c r="Q6" i="30"/>
  <c r="L16" i="30"/>
  <c r="L24" i="30"/>
  <c r="L32" i="30"/>
  <c r="A6" i="30"/>
  <c r="A7" i="30"/>
  <c r="T4" i="30" a="1"/>
  <c r="T4" i="30"/>
  <c r="B1" i="30"/>
  <c r="A10" i="30"/>
  <c r="A8" i="30"/>
  <c r="S4" i="30"/>
  <c r="K4" i="30"/>
  <c r="Q4" i="30"/>
  <c r="A9" i="30"/>
  <c r="J4" i="30"/>
  <c r="P4" i="30"/>
  <c r="I4" i="30"/>
  <c r="T29" i="30" a="1"/>
  <c r="T29" i="30"/>
  <c r="S29" i="30"/>
  <c r="K29" i="30"/>
  <c r="Q29" i="30"/>
  <c r="J29" i="30"/>
  <c r="P29" i="30"/>
  <c r="O31" i="30"/>
  <c r="R31" i="30"/>
  <c r="L31" i="30"/>
  <c r="J14" i="30"/>
  <c r="P14" i="30"/>
  <c r="T5" i="30" a="1"/>
  <c r="T5" i="30"/>
  <c r="S5" i="30"/>
  <c r="K5" i="30"/>
  <c r="Q5" i="30"/>
  <c r="J5" i="30"/>
  <c r="P5" i="30"/>
  <c r="O6" i="30"/>
  <c r="O7" i="30"/>
  <c r="R7" i="30"/>
  <c r="L7" i="30"/>
  <c r="I5" i="30"/>
  <c r="J6" i="30"/>
  <c r="P6" i="30"/>
  <c r="S22" i="30"/>
  <c r="K22" i="30"/>
  <c r="Q22" i="30"/>
  <c r="T22" i="30" a="1"/>
  <c r="T22" i="30"/>
  <c r="O39" i="30"/>
  <c r="R39" i="30"/>
  <c r="L39" i="30"/>
  <c r="T21" i="30" a="1"/>
  <c r="T21" i="30"/>
  <c r="S21" i="30"/>
  <c r="O22" i="30"/>
  <c r="R22" i="30"/>
  <c r="O23" i="30"/>
  <c r="R23" i="30"/>
  <c r="L23" i="30"/>
  <c r="K30" i="30"/>
  <c r="Q30" i="30"/>
  <c r="T30" i="30" a="1"/>
  <c r="T30" i="30"/>
  <c r="S30" i="30"/>
  <c r="K38" i="30"/>
  <c r="Q38" i="30"/>
  <c r="S38" i="30"/>
  <c r="T38" i="30" a="1"/>
  <c r="T38" i="30"/>
  <c r="J38" i="30"/>
  <c r="P38" i="30"/>
  <c r="I36" i="30"/>
  <c r="I11" i="30"/>
  <c r="I19" i="30"/>
  <c r="I27" i="30"/>
  <c r="I35" i="30"/>
  <c r="J36" i="30"/>
  <c r="P36" i="30"/>
  <c r="J11" i="30"/>
  <c r="P11" i="30"/>
  <c r="J19" i="30"/>
  <c r="P19" i="30"/>
  <c r="J27" i="30"/>
  <c r="P27" i="30"/>
  <c r="I34" i="30"/>
  <c r="J35" i="30"/>
  <c r="P35" i="30"/>
  <c r="K36" i="30"/>
  <c r="Q36" i="30"/>
  <c r="S36" i="30"/>
  <c r="I9" i="30"/>
  <c r="K11" i="30"/>
  <c r="Q11" i="30"/>
  <c r="S11" i="30"/>
  <c r="I17" i="30"/>
  <c r="K19" i="30"/>
  <c r="Q19" i="30"/>
  <c r="S19" i="30"/>
  <c r="I25" i="30"/>
  <c r="J26" i="30"/>
  <c r="K27" i="30"/>
  <c r="Q27" i="30"/>
  <c r="S27" i="30"/>
  <c r="I33" i="30"/>
  <c r="J34" i="30"/>
  <c r="P34" i="30"/>
  <c r="K35" i="30"/>
  <c r="Q35" i="30"/>
  <c r="S35" i="30"/>
  <c r="K26" i="30"/>
  <c r="Q26" i="30"/>
  <c r="K34" i="30"/>
  <c r="Q34" i="30"/>
  <c r="L13" i="30"/>
  <c r="O13" i="30"/>
  <c r="R13" i="30"/>
  <c r="L19" i="30"/>
  <c r="O19" i="30"/>
  <c r="R19" i="30"/>
  <c r="L5" i="30"/>
  <c r="O5" i="30"/>
  <c r="R5" i="30"/>
  <c r="L4" i="30"/>
  <c r="O4" i="30"/>
  <c r="R4" i="30"/>
  <c r="L27" i="30"/>
  <c r="O27" i="30"/>
  <c r="R27" i="30"/>
  <c r="O33" i="30"/>
  <c r="R33" i="30"/>
  <c r="L33" i="30"/>
  <c r="O17" i="30"/>
  <c r="R17" i="30"/>
  <c r="L17" i="30"/>
  <c r="O34" i="30"/>
  <c r="R34" i="30"/>
  <c r="L34" i="30"/>
  <c r="L11" i="30"/>
  <c r="O11" i="30"/>
  <c r="R11" i="30"/>
  <c r="L38" i="30"/>
  <c r="L12" i="30"/>
  <c r="O12" i="30"/>
  <c r="R12" i="30"/>
  <c r="L21" i="30"/>
  <c r="L36" i="30"/>
  <c r="O36" i="30"/>
  <c r="R36" i="30"/>
  <c r="L6" i="30"/>
  <c r="O14" i="30"/>
  <c r="R14" i="30"/>
  <c r="L14" i="30"/>
  <c r="L29" i="30"/>
  <c r="L35" i="30"/>
  <c r="O35" i="30"/>
  <c r="R35" i="30"/>
  <c r="A38" i="30"/>
  <c r="A30" i="30"/>
  <c r="A22" i="30"/>
  <c r="A14" i="30"/>
  <c r="A39" i="30"/>
  <c r="A31" i="30"/>
  <c r="A23" i="30"/>
  <c r="A15" i="30"/>
  <c r="A26" i="30"/>
  <c r="A40" i="30"/>
  <c r="A32" i="30"/>
  <c r="A24" i="30"/>
  <c r="A16" i="30"/>
  <c r="A41" i="30"/>
  <c r="A33" i="30"/>
  <c r="A25" i="30"/>
  <c r="A17" i="30"/>
  <c r="A34" i="30"/>
  <c r="A18" i="30"/>
  <c r="A42" i="30"/>
  <c r="A35" i="30"/>
  <c r="A29" i="30"/>
  <c r="A21" i="30"/>
  <c r="A11" i="30"/>
  <c r="A36" i="30"/>
  <c r="A27" i="30"/>
  <c r="A12" i="30"/>
  <c r="A19" i="30"/>
  <c r="A37" i="30"/>
  <c r="A28" i="30"/>
  <c r="A20" i="30"/>
  <c r="A13" i="30"/>
  <c r="L18" i="30"/>
  <c r="P26" i="30"/>
  <c r="L26" i="30"/>
  <c r="L10" i="30"/>
  <c r="L22" i="30"/>
  <c r="R6" i="30"/>
  <c r="L37" i="30"/>
  <c r="O37" i="30"/>
  <c r="R37" i="30"/>
  <c r="L28" i="30"/>
  <c r="O28" i="30"/>
  <c r="R28" i="30"/>
  <c r="L20" i="30"/>
  <c r="O20" i="30"/>
  <c r="R20" i="30"/>
  <c r="L30" i="30"/>
  <c r="O25" i="30"/>
  <c r="R25" i="30"/>
  <c r="L25" i="30"/>
  <c r="O9" i="30"/>
  <c r="R9" i="30"/>
  <c r="L9" i="30"/>
  <c r="G20" i="28"/>
  <c r="G18" i="28"/>
  <c r="G17" i="28"/>
  <c r="G13" i="28"/>
  <c r="G19" i="28"/>
  <c r="G11" i="28"/>
  <c r="G21" i="28"/>
  <c r="G10" i="28"/>
  <c r="G14" i="28"/>
  <c r="G15" i="28"/>
  <c r="G8" i="28"/>
  <c r="G16" i="28"/>
  <c r="G4" i="28"/>
  <c r="G12" i="28"/>
  <c r="G9" i="28"/>
  <c r="G5" i="28"/>
  <c r="G6" i="28"/>
  <c r="B18" i="28"/>
  <c r="B17" i="28"/>
  <c r="B13" i="28"/>
  <c r="B19" i="28"/>
  <c r="B11" i="28"/>
  <c r="B21" i="28"/>
  <c r="B10" i="28"/>
  <c r="B14" i="28"/>
  <c r="B15" i="28"/>
  <c r="B8" i="28"/>
  <c r="B16" i="28"/>
  <c r="B4" i="28"/>
  <c r="B12" i="28"/>
  <c r="B9" i="28"/>
  <c r="B5" i="28"/>
  <c r="B6" i="28"/>
  <c r="B20" i="28"/>
  <c r="K18" i="28"/>
  <c r="Q18" i="28"/>
  <c r="M13" i="28"/>
  <c r="M19" i="28"/>
  <c r="N11" i="28"/>
  <c r="M21" i="28"/>
  <c r="N10" i="28"/>
  <c r="M14" i="28"/>
  <c r="N8" i="28"/>
  <c r="N16" i="28"/>
  <c r="K4" i="28"/>
  <c r="Q4" i="28"/>
  <c r="N12" i="28"/>
  <c r="I9" i="28"/>
  <c r="O9" i="28"/>
  <c r="M9" i="28"/>
  <c r="K5" i="28"/>
  <c r="Q5" i="28"/>
  <c r="S6" i="28"/>
  <c r="B7" i="28"/>
  <c r="T6" i="28" a="1"/>
  <c r="J6" i="28"/>
  <c r="P6" i="28"/>
  <c r="I6" i="28"/>
  <c r="O6" i="28"/>
  <c r="T5" i="28" a="1"/>
  <c r="J5" i="28"/>
  <c r="P5" i="28"/>
  <c r="I5" i="28"/>
  <c r="O5" i="28"/>
  <c r="T9" i="28" a="1"/>
  <c r="S9" i="28"/>
  <c r="J9" i="28"/>
  <c r="P9" i="28"/>
  <c r="T12" i="28" a="1"/>
  <c r="M12" i="28"/>
  <c r="K12" i="28"/>
  <c r="Q12" i="28"/>
  <c r="J12" i="28"/>
  <c r="P12" i="28"/>
  <c r="I12" i="28"/>
  <c r="O12" i="28"/>
  <c r="T4" i="28" a="1"/>
  <c r="T4" i="28"/>
  <c r="N4" i="28"/>
  <c r="J4" i="28"/>
  <c r="P4" i="28"/>
  <c r="I4" i="28"/>
  <c r="O4" i="28"/>
  <c r="T16" i="28" a="1"/>
  <c r="I16" i="28"/>
  <c r="N15" i="28"/>
  <c r="M15" i="28"/>
  <c r="I15" i="28"/>
  <c r="N21" i="28"/>
  <c r="T11" i="28" a="1"/>
  <c r="J19" i="28"/>
  <c r="P19" i="28"/>
  <c r="T13" i="28" a="1"/>
  <c r="N17" i="28"/>
  <c r="M17" i="28"/>
  <c r="S17" i="28"/>
  <c r="N20" i="28"/>
  <c r="M20" i="28"/>
  <c r="J20" i="28"/>
  <c r="P20" i="28"/>
  <c r="R12" i="28"/>
  <c r="R5" i="28"/>
  <c r="R4" i="28"/>
  <c r="N6" i="28"/>
  <c r="M5" i="28"/>
  <c r="K9" i="28"/>
  <c r="Q9" i="28"/>
  <c r="R9" i="28"/>
  <c r="M16" i="28"/>
  <c r="M8" i="28"/>
  <c r="S15" i="28"/>
  <c r="N14" i="28"/>
  <c r="T10" i="28" a="1"/>
  <c r="T10" i="28"/>
  <c r="M10" i="28"/>
  <c r="J11" i="28"/>
  <c r="P11" i="28"/>
  <c r="M11" i="28"/>
  <c r="N19" i="28"/>
  <c r="N13" i="28"/>
  <c r="I13" i="28"/>
  <c r="M18" i="28"/>
  <c r="N7" i="28"/>
  <c r="I17" i="28"/>
  <c r="O17" i="28"/>
  <c r="K17" i="28"/>
  <c r="Q17" i="28"/>
  <c r="J16" i="28"/>
  <c r="P16" i="28"/>
  <c r="K16" i="28"/>
  <c r="Q16" i="28"/>
  <c r="I18" i="28"/>
  <c r="O18" i="28"/>
  <c r="S16" i="28"/>
  <c r="E1" i="28"/>
  <c r="S5" i="28"/>
  <c r="M4" i="28"/>
  <c r="F1" i="28"/>
  <c r="N18" i="28"/>
  <c r="M7" i="28"/>
  <c r="T12" i="28"/>
  <c r="T17" i="28" a="1"/>
  <c r="T17" i="28"/>
  <c r="T19" i="28" a="1"/>
  <c r="T19" i="28"/>
  <c r="K6" i="28"/>
  <c r="Q6" i="28"/>
  <c r="R6" i="28"/>
  <c r="J17" i="28"/>
  <c r="P17" i="28"/>
  <c r="S19" i="28"/>
  <c r="T21" i="28" a="1"/>
  <c r="T21" i="28"/>
  <c r="J14" i="28"/>
  <c r="P14" i="28"/>
  <c r="T8" i="28" a="1"/>
  <c r="T8" i="28"/>
  <c r="T16" i="28"/>
  <c r="S4" i="28"/>
  <c r="N9" i="28"/>
  <c r="N5" i="28"/>
  <c r="T13" i="28"/>
  <c r="L4" i="28"/>
  <c r="S12" i="28"/>
  <c r="M6" i="28"/>
  <c r="T9" i="28"/>
  <c r="K19" i="28"/>
  <c r="Q19" i="28"/>
  <c r="K15" i="28"/>
  <c r="Q15" i="28"/>
  <c r="T5" i="28"/>
  <c r="T6" i="28"/>
  <c r="D1" i="28"/>
  <c r="G7" i="28"/>
  <c r="A8" i="28"/>
  <c r="O16" i="28"/>
  <c r="O13" i="28"/>
  <c r="O15" i="28"/>
  <c r="I20" i="28"/>
  <c r="J18" i="28"/>
  <c r="P18" i="28"/>
  <c r="J15" i="28"/>
  <c r="P15" i="28"/>
  <c r="K20" i="28"/>
  <c r="Q20" i="28"/>
  <c r="S20" i="28"/>
  <c r="T18" i="28" a="1"/>
  <c r="T18" i="28"/>
  <c r="T15" i="28" a="1"/>
  <c r="T15" i="28"/>
  <c r="L12" i="28"/>
  <c r="J21" i="28"/>
  <c r="P21" i="28"/>
  <c r="S18" i="28"/>
  <c r="T20" i="28" a="1"/>
  <c r="T20" i="28"/>
  <c r="I19" i="28"/>
  <c r="L5" i="28"/>
  <c r="R16" i="28"/>
  <c r="L9" i="28"/>
  <c r="R17" i="28"/>
  <c r="K11" i="28"/>
  <c r="Q11" i="28"/>
  <c r="L6" i="28"/>
  <c r="L16" i="28"/>
  <c r="J10" i="28"/>
  <c r="P10" i="28"/>
  <c r="I10" i="28"/>
  <c r="O10" i="28"/>
  <c r="K10" i="28"/>
  <c r="Q10" i="28"/>
  <c r="S10" i="28"/>
  <c r="T11" i="28"/>
  <c r="I11" i="28"/>
  <c r="O11" i="28"/>
  <c r="S11" i="28"/>
  <c r="K13" i="28"/>
  <c r="Q13" i="28"/>
  <c r="S13" i="28"/>
  <c r="J13" i="28"/>
  <c r="P13" i="28"/>
  <c r="I7" i="28"/>
  <c r="O7" i="28"/>
  <c r="L17" i="28"/>
  <c r="R18" i="28"/>
  <c r="L18" i="28"/>
  <c r="T7" i="28" a="1"/>
  <c r="T7" i="28"/>
  <c r="B1" i="28"/>
  <c r="S14" i="28"/>
  <c r="T14" i="28" a="1"/>
  <c r="T14" i="28"/>
  <c r="K14" i="28"/>
  <c r="Q14" i="28"/>
  <c r="I14" i="28"/>
  <c r="O14" i="28"/>
  <c r="S21" i="28"/>
  <c r="K21" i="28"/>
  <c r="Q21" i="28"/>
  <c r="I21" i="28"/>
  <c r="K8" i="28"/>
  <c r="Q8" i="28"/>
  <c r="J8" i="28"/>
  <c r="P8" i="28"/>
  <c r="S8" i="28"/>
  <c r="I8" i="28"/>
  <c r="A7" i="28"/>
  <c r="A6" i="28"/>
  <c r="A5" i="28"/>
  <c r="J7" i="28"/>
  <c r="P7" i="28"/>
  <c r="K7" i="28"/>
  <c r="Q7" i="28"/>
  <c r="A10" i="28"/>
  <c r="S7" i="28"/>
  <c r="A9" i="28"/>
  <c r="L15" i="28"/>
  <c r="R15" i="28"/>
  <c r="O20" i="28"/>
  <c r="R20" i="28"/>
  <c r="L20" i="28"/>
  <c r="L19" i="28"/>
  <c r="O19" i="28"/>
  <c r="R19" i="28"/>
  <c r="G22" i="24"/>
  <c r="S22" i="24"/>
  <c r="N22" i="24"/>
  <c r="M22" i="24"/>
  <c r="J22" i="24"/>
  <c r="P22" i="24"/>
  <c r="G23" i="24"/>
  <c r="T23" i="24" a="1"/>
  <c r="T23" i="24"/>
  <c r="N23" i="24"/>
  <c r="M23" i="24"/>
  <c r="I23" i="24"/>
  <c r="O23" i="24"/>
  <c r="G13" i="24"/>
  <c r="S13" i="24"/>
  <c r="N13" i="24"/>
  <c r="M13" i="24"/>
  <c r="J13" i="24"/>
  <c r="P13" i="24"/>
  <c r="N15" i="24"/>
  <c r="M15" i="24"/>
  <c r="G15" i="24"/>
  <c r="J15" i="24"/>
  <c r="P15" i="24"/>
  <c r="N6" i="24"/>
  <c r="M6" i="24"/>
  <c r="G6" i="24"/>
  <c r="I6" i="24"/>
  <c r="N24" i="24"/>
  <c r="M24" i="24"/>
  <c r="G24" i="24"/>
  <c r="N10" i="24"/>
  <c r="M10" i="24"/>
  <c r="G10" i="24"/>
  <c r="T10" i="24" a="1"/>
  <c r="T10" i="24"/>
  <c r="G16" i="24"/>
  <c r="T16" i="24" a="1"/>
  <c r="T16" i="24"/>
  <c r="N16" i="24"/>
  <c r="M16" i="24"/>
  <c r="S16" i="24"/>
  <c r="N21" i="24"/>
  <c r="M21" i="24"/>
  <c r="G21" i="24"/>
  <c r="J21" i="24"/>
  <c r="P21" i="24"/>
  <c r="N9" i="24"/>
  <c r="M9" i="24"/>
  <c r="G9" i="24"/>
  <c r="I9" i="24"/>
  <c r="O9" i="24"/>
  <c r="N25" i="24"/>
  <c r="M25" i="24"/>
  <c r="G25" i="24"/>
  <c r="K25" i="24"/>
  <c r="Q25" i="24"/>
  <c r="N8" i="24"/>
  <c r="M8" i="24"/>
  <c r="G8" i="24"/>
  <c r="I8" i="24"/>
  <c r="J8" i="24"/>
  <c r="P8" i="24"/>
  <c r="N19" i="24"/>
  <c r="M19" i="24"/>
  <c r="G19" i="24"/>
  <c r="I19" i="24"/>
  <c r="N20" i="24"/>
  <c r="M20" i="24"/>
  <c r="G20" i="24"/>
  <c r="N18" i="24"/>
  <c r="M18" i="24"/>
  <c r="G18" i="24"/>
  <c r="N5" i="24"/>
  <c r="M5" i="24"/>
  <c r="G5" i="24"/>
  <c r="S5" i="24"/>
  <c r="N17" i="24"/>
  <c r="M17" i="24"/>
  <c r="G17" i="24"/>
  <c r="K17" i="24"/>
  <c r="Q17" i="24"/>
  <c r="G12" i="24"/>
  <c r="T12" i="24" a="1"/>
  <c r="T12" i="24"/>
  <c r="N12" i="24"/>
  <c r="M12" i="24"/>
  <c r="I12" i="24"/>
  <c r="O12" i="24"/>
  <c r="N14" i="24"/>
  <c r="M14" i="24"/>
  <c r="G14" i="24"/>
  <c r="K14" i="24"/>
  <c r="Q14" i="24"/>
  <c r="N7" i="24"/>
  <c r="M7" i="24"/>
  <c r="G7" i="24"/>
  <c r="T7" i="24" a="1"/>
  <c r="T7" i="24"/>
  <c r="N11" i="24"/>
  <c r="M11" i="24"/>
  <c r="G11" i="24"/>
  <c r="J11" i="24"/>
  <c r="P11" i="24"/>
  <c r="G4" i="24"/>
  <c r="A5" i="24"/>
  <c r="N4" i="24"/>
  <c r="M4" i="24"/>
  <c r="F1" i="24"/>
  <c r="E1" i="24"/>
  <c r="D1" i="24"/>
  <c r="R11" i="28"/>
  <c r="A13" i="28"/>
  <c r="A19" i="28"/>
  <c r="A20" i="28"/>
  <c r="A16" i="28"/>
  <c r="A21" i="28"/>
  <c r="A17" i="28"/>
  <c r="A18" i="28"/>
  <c r="R10" i="28"/>
  <c r="R13" i="28"/>
  <c r="L10" i="28"/>
  <c r="L11" i="28"/>
  <c r="L13" i="28"/>
  <c r="A12" i="28"/>
  <c r="A26" i="28"/>
  <c r="A14" i="28"/>
  <c r="A11" i="28"/>
  <c r="L21" i="28"/>
  <c r="A25" i="28"/>
  <c r="R14" i="28"/>
  <c r="A15" i="28"/>
  <c r="L14" i="28"/>
  <c r="R7" i="28"/>
  <c r="L7" i="28"/>
  <c r="T17" i="24" a="1"/>
  <c r="T17" i="24"/>
  <c r="J23" i="24"/>
  <c r="P23" i="24"/>
  <c r="K23" i="24"/>
  <c r="Q23" i="24"/>
  <c r="R23" i="24"/>
  <c r="O21" i="28"/>
  <c r="R21" i="28"/>
  <c r="S12" i="24"/>
  <c r="O8" i="28"/>
  <c r="R8" i="28"/>
  <c r="L8" i="28"/>
  <c r="A10" i="24"/>
  <c r="K7" i="24"/>
  <c r="Q7" i="24"/>
  <c r="J12" i="24"/>
  <c r="P12" i="24"/>
  <c r="J17" i="24"/>
  <c r="P17" i="24"/>
  <c r="I17" i="24"/>
  <c r="O17" i="24"/>
  <c r="K12" i="24"/>
  <c r="Q12" i="24"/>
  <c r="K13" i="24"/>
  <c r="Q13" i="24"/>
  <c r="S7" i="24"/>
  <c r="S17" i="24"/>
  <c r="S25" i="24"/>
  <c r="T9" i="24" a="1"/>
  <c r="T9" i="24"/>
  <c r="S23" i="24"/>
  <c r="S14" i="24"/>
  <c r="I25" i="24"/>
  <c r="O25" i="24"/>
  <c r="J25" i="24"/>
  <c r="P25" i="24"/>
  <c r="R25" i="24"/>
  <c r="K21" i="24"/>
  <c r="Q21" i="24"/>
  <c r="T13" i="24" a="1"/>
  <c r="T13" i="24"/>
  <c r="T5" i="24" a="1"/>
  <c r="T5" i="24"/>
  <c r="I7" i="24"/>
  <c r="O7" i="24"/>
  <c r="I14" i="24"/>
  <c r="T14" i="24" a="1"/>
  <c r="T14" i="24"/>
  <c r="J9" i="24"/>
  <c r="P9" i="24"/>
  <c r="I13" i="24"/>
  <c r="O13" i="24"/>
  <c r="R13" i="24"/>
  <c r="K22" i="24"/>
  <c r="Q22" i="24"/>
  <c r="T25" i="24" a="1"/>
  <c r="T25" i="24"/>
  <c r="J7" i="24"/>
  <c r="P7" i="24"/>
  <c r="J14" i="24"/>
  <c r="P14" i="24"/>
  <c r="K9" i="24"/>
  <c r="Q9" i="24"/>
  <c r="S21" i="24"/>
  <c r="J5" i="24"/>
  <c r="P5" i="24"/>
  <c r="T21" i="24" a="1"/>
  <c r="T21" i="24"/>
  <c r="I15" i="24"/>
  <c r="O15" i="24"/>
  <c r="K5" i="24"/>
  <c r="Q5" i="24"/>
  <c r="S9" i="24"/>
  <c r="T22" i="24" a="1"/>
  <c r="T22" i="24"/>
  <c r="O19" i="24"/>
  <c r="O6" i="24"/>
  <c r="S15" i="24"/>
  <c r="K15" i="24"/>
  <c r="Q15" i="24"/>
  <c r="T15" i="24" a="1"/>
  <c r="T15" i="24"/>
  <c r="T11" i="24" a="1"/>
  <c r="T11" i="24"/>
  <c r="S11" i="24"/>
  <c r="K11" i="24"/>
  <c r="Q11" i="24"/>
  <c r="T6" i="24" a="1"/>
  <c r="T6" i="24"/>
  <c r="J6" i="24"/>
  <c r="P6" i="24"/>
  <c r="S6" i="24"/>
  <c r="K6" i="24"/>
  <c r="Q6" i="24"/>
  <c r="A6" i="24"/>
  <c r="B1" i="24"/>
  <c r="A7" i="24"/>
  <c r="T4" i="24" a="1"/>
  <c r="T4" i="24"/>
  <c r="A8" i="24"/>
  <c r="S4" i="24"/>
  <c r="K4" i="24"/>
  <c r="Q4" i="24"/>
  <c r="A9" i="24"/>
  <c r="J4" i="24"/>
  <c r="P4" i="24"/>
  <c r="I4" i="24"/>
  <c r="I11" i="24"/>
  <c r="L12" i="24"/>
  <c r="S8" i="24"/>
  <c r="K8" i="24"/>
  <c r="Q8" i="24"/>
  <c r="T8" i="24" a="1"/>
  <c r="T8" i="24"/>
  <c r="T24" i="24" a="1"/>
  <c r="T24" i="24"/>
  <c r="S24" i="24"/>
  <c r="K24" i="24"/>
  <c r="Q24" i="24"/>
  <c r="I24" i="24"/>
  <c r="J24" i="24"/>
  <c r="P24" i="24"/>
  <c r="O8" i="24"/>
  <c r="L23" i="24"/>
  <c r="T19" i="24" a="1"/>
  <c r="T19" i="24"/>
  <c r="J19" i="24"/>
  <c r="P19" i="24"/>
  <c r="S19" i="24"/>
  <c r="K19" i="24"/>
  <c r="Q19" i="24"/>
  <c r="L25" i="24"/>
  <c r="T20" i="24" a="1"/>
  <c r="T20" i="24"/>
  <c r="S20" i="24"/>
  <c r="K20" i="24"/>
  <c r="Q20" i="24"/>
  <c r="I20" i="24"/>
  <c r="J20" i="24"/>
  <c r="P20" i="24"/>
  <c r="T18" i="24" a="1"/>
  <c r="T18" i="24"/>
  <c r="S18" i="24"/>
  <c r="K18" i="24"/>
  <c r="Q18" i="24"/>
  <c r="J18" i="24"/>
  <c r="P18" i="24"/>
  <c r="I18" i="24"/>
  <c r="I10" i="24"/>
  <c r="I5" i="24"/>
  <c r="I16" i="24"/>
  <c r="J10" i="24"/>
  <c r="P10" i="24"/>
  <c r="I21" i="24"/>
  <c r="J16" i="24"/>
  <c r="P16" i="24"/>
  <c r="K10" i="24"/>
  <c r="Q10" i="24"/>
  <c r="S10" i="24"/>
  <c r="I22" i="24"/>
  <c r="K16" i="24"/>
  <c r="Q16" i="24"/>
  <c r="R17" i="24"/>
  <c r="L13" i="24"/>
  <c r="R15" i="24"/>
  <c r="L9" i="24"/>
  <c r="R12" i="24"/>
  <c r="R9" i="24"/>
  <c r="L17" i="24"/>
  <c r="R7" i="24"/>
  <c r="L7" i="24"/>
  <c r="L8" i="24"/>
  <c r="R19" i="24"/>
  <c r="O14" i="24"/>
  <c r="R14" i="24"/>
  <c r="L14" i="24"/>
  <c r="O22" i="24"/>
  <c r="R22" i="24"/>
  <c r="L22" i="24"/>
  <c r="L24" i="24"/>
  <c r="O24" i="24"/>
  <c r="R24" i="24"/>
  <c r="L18" i="24"/>
  <c r="O18" i="24"/>
  <c r="R18" i="24"/>
  <c r="L11" i="24"/>
  <c r="O11" i="24"/>
  <c r="R11" i="24"/>
  <c r="L15" i="24"/>
  <c r="A22" i="24"/>
  <c r="A14" i="24"/>
  <c r="A23" i="24"/>
  <c r="A15" i="24"/>
  <c r="A24" i="24"/>
  <c r="A16" i="24"/>
  <c r="A18" i="24"/>
  <c r="A25" i="24"/>
  <c r="A17" i="24"/>
  <c r="A11" i="24"/>
  <c r="A12" i="24"/>
  <c r="A19" i="24"/>
  <c r="A13" i="24"/>
  <c r="A20" i="24"/>
  <c r="A21" i="24"/>
  <c r="O16" i="24"/>
  <c r="R16" i="24"/>
  <c r="L16" i="24"/>
  <c r="L4" i="24"/>
  <c r="O4" i="24"/>
  <c r="R4" i="24"/>
  <c r="O5" i="24"/>
  <c r="R5" i="24"/>
  <c r="L5" i="24"/>
  <c r="O21" i="24"/>
  <c r="R21" i="24"/>
  <c r="L21" i="24"/>
  <c r="R6" i="24"/>
  <c r="L10" i="24"/>
  <c r="O10" i="24"/>
  <c r="R10" i="24"/>
  <c r="R8" i="24"/>
  <c r="L6" i="24"/>
  <c r="L20" i="24"/>
  <c r="O20" i="24"/>
  <c r="R20" i="24"/>
  <c r="L19" i="24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2" i="23"/>
  <c r="F1" i="23"/>
  <c r="N14" i="22"/>
  <c r="M14" i="22"/>
  <c r="T14" i="22" a="1"/>
  <c r="T14" i="22"/>
  <c r="N5" i="22"/>
  <c r="M5" i="22"/>
  <c r="S5" i="22"/>
  <c r="N19" i="22"/>
  <c r="M19" i="22"/>
  <c r="T19" i="22" a="1"/>
  <c r="T19" i="22"/>
  <c r="T24" i="22" a="1"/>
  <c r="T24" i="22"/>
  <c r="N24" i="22"/>
  <c r="M24" i="22"/>
  <c r="I24" i="22"/>
  <c r="S23" i="22"/>
  <c r="N23" i="22"/>
  <c r="M23" i="22"/>
  <c r="K23" i="22"/>
  <c r="S26" i="22"/>
  <c r="N26" i="22"/>
  <c r="M26" i="22"/>
  <c r="I26" i="22"/>
  <c r="N4" i="22"/>
  <c r="M4" i="22"/>
  <c r="J4" i="22"/>
  <c r="P4" i="22"/>
  <c r="S4" i="22"/>
  <c r="N6" i="22"/>
  <c r="M6" i="22"/>
  <c r="K6" i="22"/>
  <c r="Q6" i="22"/>
  <c r="I6" i="22"/>
  <c r="N22" i="22"/>
  <c r="M22" i="22"/>
  <c r="J22" i="22"/>
  <c r="P22" i="22"/>
  <c r="T22" i="22" a="1"/>
  <c r="T22" i="22"/>
  <c r="T18" i="22" a="1"/>
  <c r="T18" i="22"/>
  <c r="N18" i="22"/>
  <c r="M18" i="22"/>
  <c r="J18" i="22"/>
  <c r="P18" i="22"/>
  <c r="I18" i="22"/>
  <c r="O18" i="22"/>
  <c r="S18" i="22"/>
  <c r="N25" i="22"/>
  <c r="M25" i="22"/>
  <c r="T25" i="22" a="1"/>
  <c r="T25" i="22"/>
  <c r="S16" i="22"/>
  <c r="N16" i="22"/>
  <c r="M16" i="22"/>
  <c r="I16" i="22"/>
  <c r="T8" i="22" a="1"/>
  <c r="T8" i="22"/>
  <c r="N8" i="22"/>
  <c r="M8" i="22"/>
  <c r="K8" i="22"/>
  <c r="I8" i="22"/>
  <c r="O8" i="22"/>
  <c r="S17" i="22"/>
  <c r="N17" i="22"/>
  <c r="M17" i="22"/>
  <c r="K17" i="22"/>
  <c r="Q17" i="22"/>
  <c r="J17" i="22"/>
  <c r="P17" i="22"/>
  <c r="I17" i="22"/>
  <c r="N15" i="22"/>
  <c r="M15" i="22"/>
  <c r="S15" i="22"/>
  <c r="S7" i="22"/>
  <c r="N7" i="22"/>
  <c r="M7" i="22"/>
  <c r="I7" i="22"/>
  <c r="N11" i="22"/>
  <c r="M11" i="22"/>
  <c r="T11" i="22" a="1"/>
  <c r="T11" i="22"/>
  <c r="N21" i="22"/>
  <c r="M21" i="22"/>
  <c r="J21" i="22"/>
  <c r="P21" i="22"/>
  <c r="S21" i="22"/>
  <c r="N13" i="22"/>
  <c r="M13" i="22"/>
  <c r="N20" i="22"/>
  <c r="M20" i="22"/>
  <c r="I20" i="22"/>
  <c r="T12" i="22" a="1"/>
  <c r="T12" i="22"/>
  <c r="S12" i="22"/>
  <c r="N12" i="22"/>
  <c r="M12" i="22"/>
  <c r="K12" i="22"/>
  <c r="Q12" i="22"/>
  <c r="J12" i="22"/>
  <c r="P12" i="22"/>
  <c r="I12" i="22"/>
  <c r="O12" i="22"/>
  <c r="N9" i="22"/>
  <c r="M9" i="22"/>
  <c r="I9" i="22"/>
  <c r="T10" i="22" a="1"/>
  <c r="T10" i="22"/>
  <c r="N10" i="22"/>
  <c r="M10" i="22"/>
  <c r="J10" i="22"/>
  <c r="P10" i="22"/>
  <c r="I10" i="22"/>
  <c r="O10" i="22"/>
  <c r="F1" i="22"/>
  <c r="E1" i="22"/>
  <c r="D1" i="22"/>
  <c r="G5" i="18"/>
  <c r="M5" i="18"/>
  <c r="N5" i="18"/>
  <c r="G6" i="18"/>
  <c r="M6" i="18"/>
  <c r="N6" i="18"/>
  <c r="G7" i="18"/>
  <c r="M7" i="18"/>
  <c r="N7" i="18"/>
  <c r="G4" i="18"/>
  <c r="I4" i="18"/>
  <c r="I5" i="18"/>
  <c r="J7" i="18"/>
  <c r="P7" i="18"/>
  <c r="I6" i="18"/>
  <c r="T7" i="18" a="1"/>
  <c r="J6" i="18"/>
  <c r="P6" i="18"/>
  <c r="K6" i="18"/>
  <c r="Q6" i="18"/>
  <c r="R12" i="22"/>
  <c r="S9" i="22"/>
  <c r="B1" i="22"/>
  <c r="A25" i="22"/>
  <c r="A7" i="22"/>
  <c r="A10" i="22"/>
  <c r="T21" i="22" a="1"/>
  <c r="T21" i="22"/>
  <c r="J8" i="22"/>
  <c r="P8" i="22"/>
  <c r="K16" i="22"/>
  <c r="Q16" i="22"/>
  <c r="I4" i="22"/>
  <c r="O4" i="22"/>
  <c r="S24" i="22"/>
  <c r="J20" i="22"/>
  <c r="P20" i="22"/>
  <c r="J11" i="22"/>
  <c r="P11" i="22"/>
  <c r="T23" i="22" a="1"/>
  <c r="T23" i="22"/>
  <c r="T5" i="22" a="1"/>
  <c r="T5" i="22"/>
  <c r="J9" i="22"/>
  <c r="P9" i="22"/>
  <c r="K20" i="22"/>
  <c r="Q20" i="22"/>
  <c r="I15" i="22"/>
  <c r="O15" i="22"/>
  <c r="A9" i="22"/>
  <c r="K9" i="22"/>
  <c r="Q9" i="22"/>
  <c r="I21" i="22"/>
  <c r="O21" i="22"/>
  <c r="J15" i="22"/>
  <c r="P15" i="22"/>
  <c r="S8" i="22"/>
  <c r="T16" i="22" a="1"/>
  <c r="T16" i="22"/>
  <c r="T4" i="22" a="1"/>
  <c r="T4" i="22"/>
  <c r="I23" i="22"/>
  <c r="O23" i="22"/>
  <c r="J24" i="22"/>
  <c r="P24" i="22"/>
  <c r="J14" i="22"/>
  <c r="P14" i="22"/>
  <c r="J23" i="22"/>
  <c r="P23" i="22"/>
  <c r="K24" i="22"/>
  <c r="Q24" i="22"/>
  <c r="S20" i="22"/>
  <c r="K7" i="22"/>
  <c r="Q7" i="22"/>
  <c r="S6" i="22"/>
  <c r="J26" i="22"/>
  <c r="P26" i="22"/>
  <c r="I5" i="22"/>
  <c r="O5" i="22"/>
  <c r="T20" i="22" a="1"/>
  <c r="T20" i="22"/>
  <c r="T15" i="22" a="1"/>
  <c r="T15" i="22"/>
  <c r="J16" i="22"/>
  <c r="P16" i="22"/>
  <c r="K26" i="22"/>
  <c r="Q26" i="22"/>
  <c r="J5" i="22"/>
  <c r="P5" i="22"/>
  <c r="O9" i="22"/>
  <c r="O17" i="22"/>
  <c r="R17" i="22"/>
  <c r="L17" i="22"/>
  <c r="O24" i="22"/>
  <c r="O6" i="22"/>
  <c r="O7" i="22"/>
  <c r="O26" i="22"/>
  <c r="O20" i="22"/>
  <c r="O16" i="22"/>
  <c r="L12" i="22"/>
  <c r="K10" i="22"/>
  <c r="S10" i="22"/>
  <c r="T9" i="22" a="1"/>
  <c r="T9" i="22"/>
  <c r="A8" i="22"/>
  <c r="I11" i="22"/>
  <c r="J7" i="22"/>
  <c r="P7" i="22"/>
  <c r="K15" i="22"/>
  <c r="T17" i="22" a="1"/>
  <c r="T17" i="22"/>
  <c r="I22" i="22"/>
  <c r="J6" i="22"/>
  <c r="P6" i="22"/>
  <c r="K4" i="22"/>
  <c r="T26" i="22" a="1"/>
  <c r="T26" i="22"/>
  <c r="I14" i="22"/>
  <c r="A6" i="22"/>
  <c r="I13" i="22"/>
  <c r="K11" i="22"/>
  <c r="Q11" i="22"/>
  <c r="S11" i="22"/>
  <c r="T7" i="22" a="1"/>
  <c r="T7" i="22"/>
  <c r="I25" i="22"/>
  <c r="K22" i="22"/>
  <c r="Q22" i="22"/>
  <c r="S22" i="22"/>
  <c r="T6" i="22" a="1"/>
  <c r="T6" i="22"/>
  <c r="I19" i="22"/>
  <c r="K14" i="22"/>
  <c r="Q14" i="22"/>
  <c r="S14" i="22"/>
  <c r="A5" i="22"/>
  <c r="J13" i="22"/>
  <c r="P13" i="22"/>
  <c r="K21" i="22"/>
  <c r="Q21" i="22"/>
  <c r="A13" i="22"/>
  <c r="J25" i="22"/>
  <c r="P25" i="22"/>
  <c r="K18" i="22"/>
  <c r="Q18" i="22"/>
  <c r="R18" i="22"/>
  <c r="J19" i="22"/>
  <c r="P19" i="22"/>
  <c r="K5" i="22"/>
  <c r="Q5" i="22"/>
  <c r="K13" i="22"/>
  <c r="Q13" i="22"/>
  <c r="S13" i="22"/>
  <c r="Q8" i="22"/>
  <c r="K25" i="22"/>
  <c r="Q25" i="22"/>
  <c r="S25" i="22"/>
  <c r="Q23" i="22"/>
  <c r="R23" i="22"/>
  <c r="K19" i="22"/>
  <c r="Q19" i="22"/>
  <c r="S19" i="22"/>
  <c r="T13" i="22" a="1"/>
  <c r="T13" i="22"/>
  <c r="A11" i="22"/>
  <c r="O6" i="18"/>
  <c r="O5" i="18"/>
  <c r="T7" i="18"/>
  <c r="I7" i="18"/>
  <c r="S7" i="18"/>
  <c r="K5" i="18"/>
  <c r="Q5" i="18"/>
  <c r="J5" i="18"/>
  <c r="P5" i="18"/>
  <c r="K7" i="18"/>
  <c r="Q7" i="18"/>
  <c r="K4" i="18"/>
  <c r="J4" i="18"/>
  <c r="G5" i="21"/>
  <c r="I5" i="21"/>
  <c r="O5" i="21"/>
  <c r="G9" i="21"/>
  <c r="K9" i="21"/>
  <c r="Q9" i="21"/>
  <c r="G10" i="21"/>
  <c r="I10" i="21"/>
  <c r="O10" i="21"/>
  <c r="G11" i="21"/>
  <c r="J11" i="21"/>
  <c r="P11" i="21"/>
  <c r="G12" i="21"/>
  <c r="S12" i="21"/>
  <c r="G13" i="21"/>
  <c r="I13" i="21"/>
  <c r="O13" i="21"/>
  <c r="G14" i="21"/>
  <c r="J14" i="21"/>
  <c r="P14" i="21"/>
  <c r="G15" i="21"/>
  <c r="T15" i="21" a="1"/>
  <c r="T15" i="21"/>
  <c r="G16" i="21"/>
  <c r="J16" i="21"/>
  <c r="P16" i="21"/>
  <c r="S17" i="21"/>
  <c r="T18" i="21" a="1"/>
  <c r="T18" i="21"/>
  <c r="T19" i="21" a="1"/>
  <c r="T19" i="21"/>
  <c r="J20" i="21"/>
  <c r="P20" i="21"/>
  <c r="I21" i="21"/>
  <c r="O21" i="21"/>
  <c r="J22" i="21"/>
  <c r="P22" i="21"/>
  <c r="K23" i="21"/>
  <c r="Q23" i="21"/>
  <c r="J24" i="21"/>
  <c r="P24" i="21"/>
  <c r="G25" i="21"/>
  <c r="K25" i="21"/>
  <c r="Q25" i="21"/>
  <c r="G26" i="21"/>
  <c r="K26" i="21"/>
  <c r="Q26" i="21"/>
  <c r="N9" i="21"/>
  <c r="M12" i="21"/>
  <c r="N20" i="21"/>
  <c r="M22" i="21"/>
  <c r="N26" i="21"/>
  <c r="M26" i="21"/>
  <c r="N25" i="21"/>
  <c r="M25" i="21"/>
  <c r="T24" i="21" a="1"/>
  <c r="N23" i="21"/>
  <c r="M23" i="21"/>
  <c r="T22" i="21" a="1"/>
  <c r="N22" i="21"/>
  <c r="T21" i="21" a="1"/>
  <c r="N21" i="21"/>
  <c r="M21" i="21"/>
  <c r="N19" i="21"/>
  <c r="M19" i="21"/>
  <c r="N18" i="21"/>
  <c r="M18" i="21"/>
  <c r="T17" i="21" a="1"/>
  <c r="T16" i="21" a="1"/>
  <c r="T16" i="21"/>
  <c r="S16" i="21"/>
  <c r="N16" i="21"/>
  <c r="M16" i="21"/>
  <c r="N15" i="21"/>
  <c r="M15" i="21"/>
  <c r="N14" i="21"/>
  <c r="M14" i="21"/>
  <c r="K14" i="21"/>
  <c r="Q14" i="21"/>
  <c r="N13" i="21"/>
  <c r="M13" i="21"/>
  <c r="N12" i="21"/>
  <c r="T11" i="21" a="1"/>
  <c r="N11" i="21"/>
  <c r="M11" i="21"/>
  <c r="N10" i="21"/>
  <c r="M10" i="21"/>
  <c r="M9" i="21"/>
  <c r="N8" i="21"/>
  <c r="N7" i="21"/>
  <c r="M7" i="21"/>
  <c r="N5" i="21"/>
  <c r="M5" i="21"/>
  <c r="J9" i="21"/>
  <c r="P9" i="21"/>
  <c r="T14" i="21" a="1"/>
  <c r="R26" i="22"/>
  <c r="R8" i="22"/>
  <c r="S9" i="21"/>
  <c r="T5" i="21" a="1"/>
  <c r="T5" i="21"/>
  <c r="K10" i="21"/>
  <c r="Q10" i="21"/>
  <c r="I16" i="21"/>
  <c r="O16" i="21"/>
  <c r="L8" i="22"/>
  <c r="T9" i="21" a="1"/>
  <c r="T13" i="21" a="1"/>
  <c r="T13" i="21"/>
  <c r="R6" i="18"/>
  <c r="L6" i="18"/>
  <c r="L4" i="18"/>
  <c r="I15" i="21"/>
  <c r="O15" i="21"/>
  <c r="T23" i="21" a="1"/>
  <c r="T23" i="21"/>
  <c r="J15" i="21"/>
  <c r="P15" i="21"/>
  <c r="K15" i="21"/>
  <c r="Q15" i="21"/>
  <c r="T25" i="21" a="1"/>
  <c r="S15" i="21"/>
  <c r="A20" i="22"/>
  <c r="A22" i="22"/>
  <c r="R16" i="22"/>
  <c r="L16" i="22"/>
  <c r="R21" i="22"/>
  <c r="L18" i="22"/>
  <c r="L26" i="22"/>
  <c r="A15" i="22"/>
  <c r="A24" i="22"/>
  <c r="A18" i="22"/>
  <c r="L5" i="22"/>
  <c r="A21" i="22"/>
  <c r="A23" i="22"/>
  <c r="R20" i="22"/>
  <c r="R24" i="22"/>
  <c r="R5" i="22"/>
  <c r="R9" i="22"/>
  <c r="L23" i="22"/>
  <c r="A26" i="22"/>
  <c r="L20" i="22"/>
  <c r="A12" i="22"/>
  <c r="A14" i="22"/>
  <c r="L24" i="22"/>
  <c r="L9" i="22"/>
  <c r="A17" i="22"/>
  <c r="A19" i="22"/>
  <c r="L21" i="22"/>
  <c r="A16" i="22"/>
  <c r="Q4" i="22"/>
  <c r="R4" i="22"/>
  <c r="L4" i="22"/>
  <c r="L7" i="22"/>
  <c r="L25" i="22"/>
  <c r="O25" i="22"/>
  <c r="R25" i="22"/>
  <c r="R7" i="22"/>
  <c r="L10" i="22"/>
  <c r="Q10" i="22"/>
  <c r="R10" i="22"/>
  <c r="L6" i="22"/>
  <c r="O22" i="22"/>
  <c r="R22" i="22"/>
  <c r="L22" i="22"/>
  <c r="L19" i="22"/>
  <c r="O19" i="22"/>
  <c r="R19" i="22"/>
  <c r="R6" i="22"/>
  <c r="O14" i="22"/>
  <c r="R14" i="22"/>
  <c r="L14" i="22"/>
  <c r="Q15" i="22"/>
  <c r="R15" i="22"/>
  <c r="L15" i="22"/>
  <c r="L13" i="22"/>
  <c r="O13" i="22"/>
  <c r="R13" i="22"/>
  <c r="O11" i="22"/>
  <c r="R11" i="22"/>
  <c r="L11" i="22"/>
  <c r="K21" i="21"/>
  <c r="Q21" i="21"/>
  <c r="S26" i="21"/>
  <c r="S21" i="21"/>
  <c r="T11" i="21"/>
  <c r="K22" i="21"/>
  <c r="Q22" i="21"/>
  <c r="S14" i="21"/>
  <c r="J13" i="21"/>
  <c r="P13" i="21"/>
  <c r="K19" i="21"/>
  <c r="Q19" i="21"/>
  <c r="K13" i="21"/>
  <c r="Q13" i="21"/>
  <c r="K11" i="21"/>
  <c r="Q11" i="21"/>
  <c r="J21" i="21"/>
  <c r="P21" i="21"/>
  <c r="L5" i="18"/>
  <c r="R5" i="18"/>
  <c r="L7" i="18"/>
  <c r="O7" i="18"/>
  <c r="R7" i="18"/>
  <c r="I17" i="21"/>
  <c r="O17" i="21"/>
  <c r="J10" i="21"/>
  <c r="P10" i="21"/>
  <c r="I18" i="21"/>
  <c r="O18" i="21"/>
  <c r="R18" i="21"/>
  <c r="K16" i="21"/>
  <c r="Q16" i="21"/>
  <c r="R16" i="21"/>
  <c r="K18" i="21"/>
  <c r="Q18" i="21"/>
  <c r="S23" i="21"/>
  <c r="S19" i="21"/>
  <c r="K24" i="21"/>
  <c r="Q24" i="21"/>
  <c r="I23" i="21"/>
  <c r="O23" i="21"/>
  <c r="I19" i="21"/>
  <c r="O19" i="21"/>
  <c r="J23" i="21"/>
  <c r="P23" i="21"/>
  <c r="J19" i="21"/>
  <c r="P19" i="21"/>
  <c r="T22" i="21"/>
  <c r="I24" i="21"/>
  <c r="O24" i="21"/>
  <c r="R24" i="21"/>
  <c r="T21" i="21"/>
  <c r="I22" i="21"/>
  <c r="O22" i="21"/>
  <c r="S25" i="21"/>
  <c r="T14" i="21"/>
  <c r="J17" i="21"/>
  <c r="P17" i="21"/>
  <c r="I9" i="21"/>
  <c r="O9" i="21"/>
  <c r="R9" i="21"/>
  <c r="S11" i="21"/>
  <c r="S13" i="21"/>
  <c r="K17" i="21"/>
  <c r="Q17" i="21"/>
  <c r="I11" i="21"/>
  <c r="O11" i="21"/>
  <c r="I14" i="21"/>
  <c r="O14" i="21"/>
  <c r="R14" i="21"/>
  <c r="T9" i="21"/>
  <c r="N4" i="21"/>
  <c r="S5" i="21"/>
  <c r="J5" i="21"/>
  <c r="P5" i="21"/>
  <c r="K5" i="21"/>
  <c r="Q5" i="21"/>
  <c r="G7" i="21"/>
  <c r="N6" i="21"/>
  <c r="G8" i="21"/>
  <c r="G6" i="21"/>
  <c r="M6" i="21"/>
  <c r="M8" i="21"/>
  <c r="J18" i="21"/>
  <c r="P18" i="21"/>
  <c r="T26" i="21" a="1"/>
  <c r="T26" i="21"/>
  <c r="S10" i="21"/>
  <c r="I26" i="21"/>
  <c r="O26" i="21"/>
  <c r="D1" i="21"/>
  <c r="T10" i="21" a="1"/>
  <c r="T10" i="21"/>
  <c r="J26" i="21"/>
  <c r="P26" i="21"/>
  <c r="I12" i="21"/>
  <c r="O12" i="21"/>
  <c r="S18" i="21"/>
  <c r="G4" i="21"/>
  <c r="I4" i="21"/>
  <c r="O4" i="21"/>
  <c r="K20" i="21"/>
  <c r="Q20" i="21"/>
  <c r="T12" i="21" a="1"/>
  <c r="T12" i="21"/>
  <c r="T20" i="21" a="1"/>
  <c r="T20" i="21"/>
  <c r="J12" i="21"/>
  <c r="P12" i="21"/>
  <c r="S20" i="21"/>
  <c r="T25" i="21"/>
  <c r="K12" i="21"/>
  <c r="Q12" i="21"/>
  <c r="I25" i="21"/>
  <c r="O25" i="21"/>
  <c r="J25" i="21"/>
  <c r="P25" i="21"/>
  <c r="I20" i="21"/>
  <c r="O20" i="21"/>
  <c r="R20" i="21"/>
  <c r="R10" i="21"/>
  <c r="L15" i="21"/>
  <c r="R21" i="21"/>
  <c r="E1" i="21"/>
  <c r="M17" i="21"/>
  <c r="M24" i="21"/>
  <c r="F1" i="21"/>
  <c r="N17" i="21"/>
  <c r="S22" i="21"/>
  <c r="N24" i="21"/>
  <c r="M20" i="21"/>
  <c r="S24" i="21"/>
  <c r="L14" i="21"/>
  <c r="T17" i="21"/>
  <c r="T24" i="21"/>
  <c r="M4" i="21"/>
  <c r="R26" i="21"/>
  <c r="R15" i="21"/>
  <c r="R13" i="21"/>
  <c r="R5" i="21"/>
  <c r="L13" i="21"/>
  <c r="J7" i="21"/>
  <c r="P7" i="21"/>
  <c r="T7" i="21" a="1"/>
  <c r="S8" i="21"/>
  <c r="T8" i="21" a="1"/>
  <c r="T8" i="21"/>
  <c r="K6" i="21"/>
  <c r="Q6" i="21"/>
  <c r="T6" i="21" a="1"/>
  <c r="T6" i="21"/>
  <c r="R17" i="21"/>
  <c r="L21" i="21"/>
  <c r="L16" i="21"/>
  <c r="R22" i="21"/>
  <c r="R19" i="21"/>
  <c r="R11" i="21"/>
  <c r="R23" i="21"/>
  <c r="L19" i="21"/>
  <c r="R12" i="21"/>
  <c r="L22" i="21"/>
  <c r="R25" i="21"/>
  <c r="L24" i="21"/>
  <c r="L12" i="21"/>
  <c r="L10" i="21"/>
  <c r="L18" i="21"/>
  <c r="L23" i="21"/>
  <c r="L9" i="21"/>
  <c r="L17" i="21"/>
  <c r="L11" i="21"/>
  <c r="A6" i="21"/>
  <c r="K4" i="21"/>
  <c r="Q4" i="21"/>
  <c r="A5" i="21"/>
  <c r="S4" i="21"/>
  <c r="I7" i="21"/>
  <c r="O7" i="21"/>
  <c r="K7" i="21"/>
  <c r="Q7" i="21"/>
  <c r="L5" i="21"/>
  <c r="S7" i="21"/>
  <c r="T7" i="21"/>
  <c r="A8" i="21"/>
  <c r="K8" i="21"/>
  <c r="Q8" i="21"/>
  <c r="J8" i="21"/>
  <c r="P8" i="21"/>
  <c r="A10" i="21"/>
  <c r="A9" i="21"/>
  <c r="I8" i="21"/>
  <c r="B1" i="21"/>
  <c r="I6" i="21"/>
  <c r="S6" i="21"/>
  <c r="J6" i="21"/>
  <c r="P6" i="21"/>
  <c r="L26" i="21"/>
  <c r="A7" i="21"/>
  <c r="T4" i="21" a="1"/>
  <c r="T4" i="21"/>
  <c r="L20" i="21"/>
  <c r="J4" i="21"/>
  <c r="P4" i="21"/>
  <c r="L25" i="21"/>
  <c r="M19" i="20"/>
  <c r="M22" i="20"/>
  <c r="N21" i="20"/>
  <c r="M18" i="20"/>
  <c r="N6" i="20"/>
  <c r="M8" i="20"/>
  <c r="N20" i="20"/>
  <c r="G20" i="20"/>
  <c r="T20" i="20" a="1"/>
  <c r="T20" i="20"/>
  <c r="M20" i="20"/>
  <c r="G15" i="20"/>
  <c r="T15" i="20" a="1"/>
  <c r="T15" i="20"/>
  <c r="N15" i="20"/>
  <c r="N13" i="20"/>
  <c r="M13" i="20"/>
  <c r="M12" i="20"/>
  <c r="N9" i="20"/>
  <c r="G9" i="20"/>
  <c r="K9" i="20"/>
  <c r="Q9" i="20"/>
  <c r="T9" i="20" a="1"/>
  <c r="T9" i="20"/>
  <c r="N5" i="20"/>
  <c r="G5" i="20"/>
  <c r="K5" i="20"/>
  <c r="Q5" i="20"/>
  <c r="M5" i="20"/>
  <c r="M17" i="20"/>
  <c r="M23" i="20"/>
  <c r="M11" i="20"/>
  <c r="G4" i="20"/>
  <c r="M10" i="20"/>
  <c r="F1" i="20"/>
  <c r="R4" i="21"/>
  <c r="R7" i="21"/>
  <c r="A16" i="21"/>
  <c r="L7" i="21"/>
  <c r="O8" i="21"/>
  <c r="R8" i="21"/>
  <c r="L8" i="21"/>
  <c r="O6" i="21"/>
  <c r="R6" i="21"/>
  <c r="L6" i="21"/>
  <c r="A11" i="21"/>
  <c r="A14" i="21"/>
  <c r="A26" i="21"/>
  <c r="A12" i="21"/>
  <c r="A25" i="21"/>
  <c r="A15" i="21"/>
  <c r="A13" i="21"/>
  <c r="L4" i="21"/>
  <c r="I5" i="20"/>
  <c r="I15" i="20"/>
  <c r="O15" i="20"/>
  <c r="K4" i="20"/>
  <c r="Q4" i="20"/>
  <c r="I4" i="20"/>
  <c r="S4" i="20"/>
  <c r="G7" i="20"/>
  <c r="S7" i="20"/>
  <c r="N7" i="20"/>
  <c r="G16" i="20"/>
  <c r="K16" i="20"/>
  <c r="Q16" i="20"/>
  <c r="N16" i="20"/>
  <c r="I20" i="20"/>
  <c r="G6" i="20"/>
  <c r="J6" i="20"/>
  <c r="P6" i="20"/>
  <c r="K15" i="20"/>
  <c r="Q15" i="20"/>
  <c r="J5" i="20"/>
  <c r="P5" i="20"/>
  <c r="S5" i="20"/>
  <c r="M9" i="20"/>
  <c r="K20" i="20"/>
  <c r="Q20" i="20"/>
  <c r="G8" i="20"/>
  <c r="I8" i="20"/>
  <c r="N8" i="20"/>
  <c r="G21" i="20"/>
  <c r="J21" i="20"/>
  <c r="P21" i="20"/>
  <c r="D1" i="20"/>
  <c r="N10" i="20"/>
  <c r="J23" i="20"/>
  <c r="P23" i="20"/>
  <c r="M14" i="20"/>
  <c r="J9" i="20"/>
  <c r="P9" i="20"/>
  <c r="S9" i="20"/>
  <c r="G18" i="20"/>
  <c r="I18" i="20"/>
  <c r="N18" i="20"/>
  <c r="G19" i="20"/>
  <c r="J19" i="20"/>
  <c r="P19" i="20"/>
  <c r="J4" i="20"/>
  <c r="P4" i="20"/>
  <c r="E1" i="20"/>
  <c r="G11" i="20"/>
  <c r="S11" i="20"/>
  <c r="N11" i="20"/>
  <c r="M15" i="20"/>
  <c r="G22" i="20"/>
  <c r="I22" i="20"/>
  <c r="N22" i="20"/>
  <c r="N4" i="20"/>
  <c r="G17" i="20"/>
  <c r="S17" i="20"/>
  <c r="N17" i="20"/>
  <c r="O5" i="20"/>
  <c r="L5" i="20"/>
  <c r="J15" i="20"/>
  <c r="P15" i="20"/>
  <c r="S15" i="20"/>
  <c r="M7" i="20"/>
  <c r="N23" i="20"/>
  <c r="G14" i="20"/>
  <c r="N14" i="20"/>
  <c r="I9" i="20"/>
  <c r="G13" i="20"/>
  <c r="M16" i="20"/>
  <c r="J20" i="20"/>
  <c r="P20" i="20"/>
  <c r="S20" i="20"/>
  <c r="M6" i="20"/>
  <c r="N19" i="20"/>
  <c r="M4" i="20"/>
  <c r="G12" i="20"/>
  <c r="I12" i="20"/>
  <c r="N12" i="20"/>
  <c r="M21" i="20"/>
  <c r="T4" i="20" a="1"/>
  <c r="T4" i="20"/>
  <c r="T5" i="20" a="1"/>
  <c r="T5" i="20"/>
  <c r="K8" i="20"/>
  <c r="Q8" i="20"/>
  <c r="K7" i="20"/>
  <c r="Q7" i="20"/>
  <c r="T23" i="20" a="1"/>
  <c r="T23" i="20"/>
  <c r="R5" i="20"/>
  <c r="T19" i="20" a="1"/>
  <c r="T19" i="20"/>
  <c r="K18" i="20"/>
  <c r="Q18" i="20"/>
  <c r="S8" i="20"/>
  <c r="O18" i="20"/>
  <c r="O8" i="20"/>
  <c r="O9" i="20"/>
  <c r="R9" i="20"/>
  <c r="L9" i="20"/>
  <c r="I17" i="20"/>
  <c r="J22" i="20"/>
  <c r="P22" i="20"/>
  <c r="T22" i="20" a="1"/>
  <c r="T22" i="20"/>
  <c r="I11" i="20"/>
  <c r="J16" i="20"/>
  <c r="P16" i="20"/>
  <c r="T16" i="20" a="1"/>
  <c r="T16" i="20"/>
  <c r="T13" i="20" a="1"/>
  <c r="T13" i="20"/>
  <c r="I13" i="20"/>
  <c r="K13" i="20"/>
  <c r="Q13" i="20"/>
  <c r="S13" i="20"/>
  <c r="J18" i="20"/>
  <c r="P18" i="20"/>
  <c r="T18" i="20" a="1"/>
  <c r="T18" i="20"/>
  <c r="O22" i="20"/>
  <c r="S18" i="20"/>
  <c r="A5" i="20"/>
  <c r="A23" i="20"/>
  <c r="A4" i="20"/>
  <c r="B1" i="20"/>
  <c r="J10" i="20"/>
  <c r="P10" i="20"/>
  <c r="A11" i="20"/>
  <c r="T10" i="20" a="1"/>
  <c r="T10" i="20"/>
  <c r="I16" i="20"/>
  <c r="O4" i="20"/>
  <c r="R4" i="20"/>
  <c r="L4" i="20"/>
  <c r="T17" i="20" a="1"/>
  <c r="T17" i="20"/>
  <c r="J17" i="20"/>
  <c r="P17" i="20"/>
  <c r="K22" i="20"/>
  <c r="Q22" i="20"/>
  <c r="T14" i="20" a="1"/>
  <c r="T14" i="20"/>
  <c r="J14" i="20"/>
  <c r="P14" i="20"/>
  <c r="S22" i="20"/>
  <c r="I10" i="20"/>
  <c r="S16" i="20"/>
  <c r="J11" i="20"/>
  <c r="P11" i="20"/>
  <c r="T11" i="20" a="1"/>
  <c r="T11" i="20"/>
  <c r="T12" i="20" a="1"/>
  <c r="T12" i="20"/>
  <c r="J12" i="20"/>
  <c r="P12" i="20"/>
  <c r="I14" i="20"/>
  <c r="K10" i="20"/>
  <c r="Q10" i="20"/>
  <c r="L15" i="20"/>
  <c r="S10" i="20"/>
  <c r="O12" i="20"/>
  <c r="S14" i="20"/>
  <c r="R15" i="20"/>
  <c r="K12" i="20"/>
  <c r="Q12" i="20"/>
  <c r="T21" i="20" a="1"/>
  <c r="T21" i="20"/>
  <c r="K21" i="20"/>
  <c r="Q21" i="20"/>
  <c r="I21" i="20"/>
  <c r="S21" i="20"/>
  <c r="A14" i="20"/>
  <c r="S12" i="20"/>
  <c r="J13" i="20"/>
  <c r="P13" i="20"/>
  <c r="K19" i="20"/>
  <c r="Q19" i="20"/>
  <c r="I19" i="20"/>
  <c r="S19" i="20"/>
  <c r="K14" i="20"/>
  <c r="Q14" i="20"/>
  <c r="T6" i="20" a="1"/>
  <c r="T6" i="20"/>
  <c r="S6" i="20"/>
  <c r="K6" i="20"/>
  <c r="Q6" i="20"/>
  <c r="I6" i="20"/>
  <c r="J7" i="20"/>
  <c r="P7" i="20"/>
  <c r="T7" i="20" a="1"/>
  <c r="T7" i="20"/>
  <c r="K17" i="20"/>
  <c r="Q17" i="20"/>
  <c r="K11" i="20"/>
  <c r="Q11" i="20"/>
  <c r="K23" i="20"/>
  <c r="Q23" i="20"/>
  <c r="I23" i="20"/>
  <c r="S23" i="20"/>
  <c r="J8" i="20"/>
  <c r="P8" i="20"/>
  <c r="T8" i="20" a="1"/>
  <c r="T8" i="20"/>
  <c r="O20" i="20"/>
  <c r="R20" i="20"/>
  <c r="L20" i="20"/>
  <c r="I7" i="20"/>
  <c r="A17" i="20"/>
  <c r="N8" i="19"/>
  <c r="M8" i="19"/>
  <c r="I8" i="19"/>
  <c r="N12" i="19"/>
  <c r="M12" i="19"/>
  <c r="T12" i="19" a="1"/>
  <c r="T12" i="19"/>
  <c r="N30" i="19"/>
  <c r="M30" i="19"/>
  <c r="S30" i="19"/>
  <c r="N29" i="19"/>
  <c r="M29" i="19"/>
  <c r="T29" i="19" a="1"/>
  <c r="T29" i="19"/>
  <c r="N10" i="19"/>
  <c r="M10" i="19"/>
  <c r="T10" i="19" a="1"/>
  <c r="T10" i="19"/>
  <c r="N15" i="19"/>
  <c r="M15" i="19"/>
  <c r="T15" i="19" a="1"/>
  <c r="T15" i="19"/>
  <c r="N21" i="19"/>
  <c r="M21" i="19"/>
  <c r="T7" i="19" a="1"/>
  <c r="N7" i="19"/>
  <c r="M7" i="19"/>
  <c r="S7" i="19"/>
  <c r="N17" i="19"/>
  <c r="M17" i="19"/>
  <c r="N9" i="19"/>
  <c r="M9" i="19"/>
  <c r="T9" i="19" a="1"/>
  <c r="T9" i="19"/>
  <c r="N11" i="19"/>
  <c r="M11" i="19"/>
  <c r="S11" i="19"/>
  <c r="N28" i="19"/>
  <c r="M28" i="19"/>
  <c r="T28" i="19" a="1"/>
  <c r="T28" i="19"/>
  <c r="N14" i="19"/>
  <c r="M14" i="19"/>
  <c r="K14" i="19"/>
  <c r="Q14" i="19"/>
  <c r="N23" i="19"/>
  <c r="M23" i="19"/>
  <c r="I23" i="19"/>
  <c r="N20" i="19"/>
  <c r="M20" i="19"/>
  <c r="J20" i="19"/>
  <c r="P20" i="19"/>
  <c r="T13" i="19" a="1"/>
  <c r="N13" i="19"/>
  <c r="M13" i="19"/>
  <c r="S13" i="19"/>
  <c r="N22" i="19"/>
  <c r="M22" i="19"/>
  <c r="N6" i="19"/>
  <c r="M6" i="19"/>
  <c r="T6" i="19" a="1"/>
  <c r="T6" i="19"/>
  <c r="N19" i="19"/>
  <c r="M19" i="19"/>
  <c r="S19" i="19"/>
  <c r="N4" i="19"/>
  <c r="M4" i="19"/>
  <c r="T4" i="19" a="1"/>
  <c r="N27" i="19"/>
  <c r="M27" i="19"/>
  <c r="I27" i="19"/>
  <c r="O27" i="19"/>
  <c r="N26" i="19"/>
  <c r="M26" i="19"/>
  <c r="I26" i="19"/>
  <c r="N25" i="19"/>
  <c r="M25" i="19"/>
  <c r="J25" i="19"/>
  <c r="P25" i="19"/>
  <c r="N5" i="19"/>
  <c r="M5" i="19"/>
  <c r="S5" i="19"/>
  <c r="N18" i="19"/>
  <c r="M18" i="19"/>
  <c r="I18" i="19"/>
  <c r="L12" i="20"/>
  <c r="R22" i="20"/>
  <c r="R8" i="20"/>
  <c r="R12" i="20"/>
  <c r="L22" i="20"/>
  <c r="O14" i="20"/>
  <c r="R14" i="20"/>
  <c r="L14" i="20"/>
  <c r="L10" i="20"/>
  <c r="O10" i="20"/>
  <c r="R10" i="20"/>
  <c r="A19" i="20"/>
  <c r="A21" i="20"/>
  <c r="A6" i="20"/>
  <c r="A20" i="20"/>
  <c r="A15" i="20"/>
  <c r="A13" i="20"/>
  <c r="A9" i="20"/>
  <c r="A8" i="20"/>
  <c r="A18" i="20"/>
  <c r="A12" i="20"/>
  <c r="A22" i="20"/>
  <c r="A7" i="20"/>
  <c r="A16" i="20"/>
  <c r="L8" i="20"/>
  <c r="O19" i="20"/>
  <c r="R19" i="20"/>
  <c r="L19" i="20"/>
  <c r="O11" i="20"/>
  <c r="R11" i="20"/>
  <c r="L11" i="20"/>
  <c r="O7" i="20"/>
  <c r="R7" i="20"/>
  <c r="L7" i="20"/>
  <c r="O23" i="20"/>
  <c r="R23" i="20"/>
  <c r="L23" i="20"/>
  <c r="O21" i="20"/>
  <c r="R21" i="20"/>
  <c r="L21" i="20"/>
  <c r="O6" i="20"/>
  <c r="R6" i="20"/>
  <c r="L6" i="20"/>
  <c r="O13" i="20"/>
  <c r="R13" i="20"/>
  <c r="L13" i="20"/>
  <c r="R18" i="20"/>
  <c r="O16" i="20"/>
  <c r="R16" i="20"/>
  <c r="L16" i="20"/>
  <c r="L17" i="20"/>
  <c r="O17" i="20"/>
  <c r="R17" i="20"/>
  <c r="L18" i="20"/>
  <c r="M31" i="19"/>
  <c r="K10" i="19"/>
  <c r="Q10" i="19"/>
  <c r="J7" i="19"/>
  <c r="P7" i="19"/>
  <c r="J15" i="19"/>
  <c r="P15" i="19"/>
  <c r="K15" i="19"/>
  <c r="Q15" i="19"/>
  <c r="I15" i="19"/>
  <c r="O15" i="19"/>
  <c r="S15" i="19"/>
  <c r="I11" i="19"/>
  <c r="O11" i="19"/>
  <c r="I30" i="19"/>
  <c r="O30" i="19"/>
  <c r="S10" i="19"/>
  <c r="T7" i="19"/>
  <c r="T13" i="19"/>
  <c r="I7" i="19"/>
  <c r="O7" i="19"/>
  <c r="I10" i="19"/>
  <c r="O10" i="19"/>
  <c r="K29" i="19"/>
  <c r="Q29" i="19"/>
  <c r="T26" i="19" a="1"/>
  <c r="T26" i="19"/>
  <c r="T23" i="19" a="1"/>
  <c r="T23" i="19"/>
  <c r="T11" i="19" a="1"/>
  <c r="T11" i="19"/>
  <c r="T30" i="19" a="1"/>
  <c r="T30" i="19"/>
  <c r="S28" i="19"/>
  <c r="J27" i="19"/>
  <c r="P27" i="19"/>
  <c r="I14" i="19"/>
  <c r="O14" i="19"/>
  <c r="S29" i="19"/>
  <c r="T5" i="19" a="1"/>
  <c r="T5" i="19"/>
  <c r="T19" i="19" a="1"/>
  <c r="T27" i="19" a="1"/>
  <c r="T27" i="19"/>
  <c r="J23" i="19"/>
  <c r="P23" i="19"/>
  <c r="T14" i="19" a="1"/>
  <c r="J10" i="19"/>
  <c r="P10" i="19"/>
  <c r="K31" i="19"/>
  <c r="Q31" i="19"/>
  <c r="F1" i="19"/>
  <c r="N31" i="19"/>
  <c r="E1" i="19"/>
  <c r="J26" i="19"/>
  <c r="P26" i="19"/>
  <c r="N24" i="19"/>
  <c r="D1" i="19"/>
  <c r="M16" i="19"/>
  <c r="N16" i="19"/>
  <c r="S24" i="19"/>
  <c r="M24" i="19"/>
  <c r="K26" i="19"/>
  <c r="Q26" i="19"/>
  <c r="K27" i="19"/>
  <c r="Q27" i="19"/>
  <c r="K4" i="19"/>
  <c r="Q4" i="19"/>
  <c r="K23" i="19"/>
  <c r="Q23" i="19"/>
  <c r="T19" i="19"/>
  <c r="I13" i="19"/>
  <c r="O13" i="19"/>
  <c r="T14" i="19"/>
  <c r="S26" i="19"/>
  <c r="S4" i="19"/>
  <c r="J13" i="19"/>
  <c r="P13" i="19"/>
  <c r="T4" i="19"/>
  <c r="S23" i="19"/>
  <c r="S27" i="19"/>
  <c r="I5" i="19"/>
  <c r="O5" i="19"/>
  <c r="J5" i="19"/>
  <c r="P5" i="19"/>
  <c r="I19" i="19"/>
  <c r="O19" i="19"/>
  <c r="S14" i="19"/>
  <c r="J14" i="19"/>
  <c r="P14" i="19"/>
  <c r="K28" i="19"/>
  <c r="Q28" i="19"/>
  <c r="O23" i="19"/>
  <c r="T18" i="19" a="1"/>
  <c r="T18" i="19"/>
  <c r="S18" i="19"/>
  <c r="K18" i="19"/>
  <c r="Q18" i="19"/>
  <c r="J18" i="19"/>
  <c r="P18" i="19"/>
  <c r="K20" i="19"/>
  <c r="Q20" i="19"/>
  <c r="I20" i="19"/>
  <c r="T20" i="19" a="1"/>
  <c r="T20" i="19"/>
  <c r="S20" i="19"/>
  <c r="T24" i="19" a="1"/>
  <c r="O8" i="19"/>
  <c r="O18" i="19"/>
  <c r="S21" i="19"/>
  <c r="K21" i="19"/>
  <c r="Q21" i="19"/>
  <c r="I21" i="19"/>
  <c r="T21" i="19" a="1"/>
  <c r="T21" i="19"/>
  <c r="K22" i="19"/>
  <c r="Q22" i="19"/>
  <c r="I22" i="19"/>
  <c r="T22" i="19" a="1"/>
  <c r="T22" i="19"/>
  <c r="S22" i="19"/>
  <c r="J22" i="19"/>
  <c r="P22" i="19"/>
  <c r="J21" i="19"/>
  <c r="P21" i="19"/>
  <c r="O26" i="19"/>
  <c r="I17" i="19"/>
  <c r="T17" i="19" a="1"/>
  <c r="T17" i="19"/>
  <c r="S17" i="19"/>
  <c r="K17" i="19"/>
  <c r="Q17" i="19"/>
  <c r="J17" i="19"/>
  <c r="P17" i="19"/>
  <c r="I25" i="19"/>
  <c r="K25" i="19"/>
  <c r="Q25" i="19"/>
  <c r="S25" i="19"/>
  <c r="T25" i="19" a="1"/>
  <c r="T25" i="19"/>
  <c r="K5" i="19"/>
  <c r="Q5" i="19"/>
  <c r="I6" i="19"/>
  <c r="K13" i="19"/>
  <c r="Q13" i="19"/>
  <c r="I9" i="19"/>
  <c r="K7" i="19"/>
  <c r="Q7" i="19"/>
  <c r="I12" i="19"/>
  <c r="J8" i="19"/>
  <c r="P8" i="19"/>
  <c r="J9" i="19"/>
  <c r="P9" i="19"/>
  <c r="I4" i="19"/>
  <c r="J19" i="19"/>
  <c r="K6" i="19"/>
  <c r="Q6" i="19"/>
  <c r="S6" i="19"/>
  <c r="I28" i="19"/>
  <c r="J11" i="19"/>
  <c r="K9" i="19"/>
  <c r="Q9" i="19"/>
  <c r="S9" i="19"/>
  <c r="I29" i="19"/>
  <c r="J30" i="19"/>
  <c r="K12" i="19"/>
  <c r="Q12" i="19"/>
  <c r="S12" i="19"/>
  <c r="T8" i="19" a="1"/>
  <c r="T8" i="19"/>
  <c r="J6" i="19"/>
  <c r="P6" i="19"/>
  <c r="J12" i="19"/>
  <c r="P12" i="19"/>
  <c r="K8" i="19"/>
  <c r="Q8" i="19"/>
  <c r="S8" i="19"/>
  <c r="J4" i="19"/>
  <c r="P4" i="19"/>
  <c r="K19" i="19"/>
  <c r="Q19" i="19"/>
  <c r="J28" i="19"/>
  <c r="P28" i="19"/>
  <c r="K11" i="19"/>
  <c r="Q11" i="19"/>
  <c r="J29" i="19"/>
  <c r="P29" i="19"/>
  <c r="K30" i="19"/>
  <c r="Q30" i="19"/>
  <c r="T6" i="18" a="1"/>
  <c r="T6" i="18"/>
  <c r="N4" i="18"/>
  <c r="M4" i="18"/>
  <c r="F1" i="18"/>
  <c r="E1" i="18"/>
  <c r="D1" i="18"/>
  <c r="N16" i="17"/>
  <c r="M16" i="17"/>
  <c r="G16" i="17"/>
  <c r="N11" i="17"/>
  <c r="M11" i="17"/>
  <c r="G11" i="17"/>
  <c r="J11" i="17"/>
  <c r="P11" i="17"/>
  <c r="N18" i="17"/>
  <c r="M18" i="17"/>
  <c r="G18" i="17"/>
  <c r="I18" i="17"/>
  <c r="O18" i="17"/>
  <c r="N14" i="17"/>
  <c r="M14" i="17"/>
  <c r="G14" i="17"/>
  <c r="I14" i="17"/>
  <c r="N4" i="17"/>
  <c r="M4" i="17"/>
  <c r="G4" i="17"/>
  <c r="I4" i="17"/>
  <c r="O4" i="17"/>
  <c r="N7" i="17"/>
  <c r="M7" i="17"/>
  <c r="G7" i="17"/>
  <c r="T7" i="17" a="1"/>
  <c r="T7" i="17"/>
  <c r="N13" i="17"/>
  <c r="M13" i="17"/>
  <c r="G13" i="17"/>
  <c r="N6" i="17"/>
  <c r="M6" i="17"/>
  <c r="G6" i="17"/>
  <c r="K6" i="17"/>
  <c r="Q6" i="17"/>
  <c r="N5" i="17"/>
  <c r="M5" i="17"/>
  <c r="G5" i="17"/>
  <c r="N10" i="17"/>
  <c r="M10" i="17"/>
  <c r="G10" i="17"/>
  <c r="J10" i="17"/>
  <c r="P10" i="17"/>
  <c r="N19" i="17"/>
  <c r="M19" i="17"/>
  <c r="G19" i="17"/>
  <c r="I19" i="17"/>
  <c r="O19" i="17"/>
  <c r="N9" i="17"/>
  <c r="M9" i="17"/>
  <c r="G9" i="17"/>
  <c r="I9" i="17"/>
  <c r="N15" i="17"/>
  <c r="M15" i="17"/>
  <c r="G15" i="17"/>
  <c r="T15" i="17" a="1"/>
  <c r="T15" i="17"/>
  <c r="N21" i="17"/>
  <c r="M21" i="17"/>
  <c r="G21" i="17"/>
  <c r="T21" i="17" a="1"/>
  <c r="T21" i="17"/>
  <c r="N20" i="17"/>
  <c r="M20" i="17"/>
  <c r="G20" i="17"/>
  <c r="N12" i="17"/>
  <c r="M12" i="17"/>
  <c r="G12" i="17"/>
  <c r="K12" i="17"/>
  <c r="Q12" i="17"/>
  <c r="N8" i="17"/>
  <c r="M8" i="17"/>
  <c r="G8" i="17"/>
  <c r="J8" i="17"/>
  <c r="P8" i="17"/>
  <c r="N17" i="17"/>
  <c r="M17" i="17"/>
  <c r="G17" i="17"/>
  <c r="J17" i="17"/>
  <c r="P17" i="17"/>
  <c r="F1" i="17"/>
  <c r="E1" i="17"/>
  <c r="D1" i="17"/>
  <c r="R10" i="19"/>
  <c r="R27" i="19"/>
  <c r="R7" i="19"/>
  <c r="T4" i="18" a="1"/>
  <c r="T4" i="18"/>
  <c r="A5" i="18"/>
  <c r="J31" i="19"/>
  <c r="P31" i="19"/>
  <c r="T5" i="18" a="1"/>
  <c r="T5" i="18"/>
  <c r="A10" i="18"/>
  <c r="A9" i="18"/>
  <c r="A7" i="18"/>
  <c r="A6" i="18"/>
  <c r="A8" i="18"/>
  <c r="R13" i="19"/>
  <c r="R23" i="19"/>
  <c r="R15" i="19"/>
  <c r="L15" i="19"/>
  <c r="R8" i="19"/>
  <c r="L23" i="19"/>
  <c r="S16" i="19"/>
  <c r="T16" i="19" a="1"/>
  <c r="T16" i="19"/>
  <c r="L8" i="19"/>
  <c r="R14" i="19"/>
  <c r="L10" i="19"/>
  <c r="L18" i="19"/>
  <c r="R18" i="19"/>
  <c r="T31" i="19" a="1"/>
  <c r="T31" i="19"/>
  <c r="A7" i="19"/>
  <c r="A8" i="19"/>
  <c r="A6" i="19"/>
  <c r="A10" i="19"/>
  <c r="A5" i="19"/>
  <c r="A9" i="19"/>
  <c r="K16" i="19"/>
  <c r="Q16" i="19"/>
  <c r="I31" i="19"/>
  <c r="O31" i="19"/>
  <c r="I24" i="19"/>
  <c r="O24" i="19"/>
  <c r="S31" i="19"/>
  <c r="R26" i="19"/>
  <c r="I16" i="19"/>
  <c r="O16" i="19"/>
  <c r="J16" i="19"/>
  <c r="P16" i="19"/>
  <c r="T24" i="19"/>
  <c r="J24" i="19"/>
  <c r="P24" i="19"/>
  <c r="B1" i="19"/>
  <c r="K24" i="19"/>
  <c r="Q24" i="19"/>
  <c r="L27" i="19"/>
  <c r="L26" i="19"/>
  <c r="L13" i="19"/>
  <c r="L14" i="19"/>
  <c r="L28" i="19"/>
  <c r="O28" i="19"/>
  <c r="R28" i="19"/>
  <c r="L6" i="19"/>
  <c r="O6" i="19"/>
  <c r="R6" i="19"/>
  <c r="O17" i="19"/>
  <c r="R17" i="19"/>
  <c r="L17" i="19"/>
  <c r="O22" i="19"/>
  <c r="R22" i="19"/>
  <c r="L22" i="19"/>
  <c r="L30" i="19"/>
  <c r="P30" i="19"/>
  <c r="R30" i="19"/>
  <c r="P19" i="19"/>
  <c r="R19" i="19"/>
  <c r="L19" i="19"/>
  <c r="O25" i="19"/>
  <c r="R25" i="19"/>
  <c r="L25" i="19"/>
  <c r="L29" i="19"/>
  <c r="O29" i="19"/>
  <c r="R29" i="19"/>
  <c r="L4" i="19"/>
  <c r="O4" i="19"/>
  <c r="R4" i="19"/>
  <c r="O12" i="19"/>
  <c r="R12" i="19"/>
  <c r="L12" i="19"/>
  <c r="L7" i="19"/>
  <c r="R5" i="19"/>
  <c r="L5" i="19"/>
  <c r="L9" i="19"/>
  <c r="O9" i="19"/>
  <c r="R9" i="19"/>
  <c r="O21" i="19"/>
  <c r="R21" i="19"/>
  <c r="L21" i="19"/>
  <c r="O20" i="19"/>
  <c r="R20" i="19"/>
  <c r="L20" i="19"/>
  <c r="P11" i="19"/>
  <c r="R11" i="19"/>
  <c r="L11" i="19"/>
  <c r="S6" i="18"/>
  <c r="P4" i="18"/>
  <c r="S5" i="18"/>
  <c r="B1" i="18"/>
  <c r="Q4" i="18"/>
  <c r="S4" i="18"/>
  <c r="K15" i="17"/>
  <c r="Q15" i="17"/>
  <c r="J15" i="17"/>
  <c r="P15" i="17"/>
  <c r="J18" i="17"/>
  <c r="P18" i="17"/>
  <c r="S15" i="17"/>
  <c r="S6" i="17"/>
  <c r="K4" i="17"/>
  <c r="Q4" i="17"/>
  <c r="I21" i="17"/>
  <c r="T10" i="17" a="1"/>
  <c r="T10" i="17"/>
  <c r="K17" i="17"/>
  <c r="Q17" i="17"/>
  <c r="T8" i="17" a="1"/>
  <c r="T8" i="17"/>
  <c r="K19" i="17"/>
  <c r="Q19" i="17"/>
  <c r="K21" i="17"/>
  <c r="Q21" i="17"/>
  <c r="S4" i="17"/>
  <c r="T19" i="17" a="1"/>
  <c r="T19" i="17"/>
  <c r="I10" i="17"/>
  <c r="O10" i="17"/>
  <c r="I15" i="17"/>
  <c r="O15" i="17"/>
  <c r="S19" i="17"/>
  <c r="K7" i="17"/>
  <c r="Q7" i="17"/>
  <c r="J4" i="17"/>
  <c r="P4" i="17"/>
  <c r="T18" i="17" a="1"/>
  <c r="T18" i="17"/>
  <c r="T11" i="17" a="1"/>
  <c r="T11" i="17"/>
  <c r="T17" i="17" a="1"/>
  <c r="T17" i="17"/>
  <c r="I11" i="17"/>
  <c r="K11" i="17"/>
  <c r="Q11" i="17"/>
  <c r="I17" i="17"/>
  <c r="J19" i="17"/>
  <c r="P19" i="17"/>
  <c r="K10" i="17"/>
  <c r="Q10" i="17"/>
  <c r="S7" i="17"/>
  <c r="K18" i="17"/>
  <c r="Q18" i="17"/>
  <c r="T4" i="17" a="1"/>
  <c r="T4" i="17"/>
  <c r="I7" i="17"/>
  <c r="O7" i="17"/>
  <c r="J7" i="17"/>
  <c r="P7" i="17"/>
  <c r="S18" i="17"/>
  <c r="O14" i="17"/>
  <c r="O9" i="17"/>
  <c r="S20" i="17"/>
  <c r="K20" i="17"/>
  <c r="Q20" i="17"/>
  <c r="J9" i="17"/>
  <c r="P9" i="17"/>
  <c r="S9" i="17"/>
  <c r="S13" i="17"/>
  <c r="K13" i="17"/>
  <c r="Q13" i="17"/>
  <c r="J14" i="17"/>
  <c r="P14" i="17"/>
  <c r="S14" i="17"/>
  <c r="T12" i="17" a="1"/>
  <c r="T12" i="17"/>
  <c r="J12" i="17"/>
  <c r="P12" i="17"/>
  <c r="K9" i="17"/>
  <c r="Q9" i="17"/>
  <c r="K14" i="17"/>
  <c r="Q14" i="17"/>
  <c r="T14" i="17" a="1"/>
  <c r="T14" i="17"/>
  <c r="T9" i="17" a="1"/>
  <c r="T9" i="17"/>
  <c r="S8" i="17"/>
  <c r="K8" i="17"/>
  <c r="Q8" i="17"/>
  <c r="I8" i="17"/>
  <c r="I20" i="17"/>
  <c r="S5" i="17"/>
  <c r="K5" i="17"/>
  <c r="Q5" i="17"/>
  <c r="I5" i="17"/>
  <c r="I13" i="17"/>
  <c r="S16" i="17"/>
  <c r="K16" i="17"/>
  <c r="Q16" i="17"/>
  <c r="I16" i="17"/>
  <c r="B1" i="17"/>
  <c r="J20" i="17"/>
  <c r="P20" i="17"/>
  <c r="T20" i="17" a="1"/>
  <c r="T20" i="17"/>
  <c r="O21" i="17"/>
  <c r="T5" i="17" a="1"/>
  <c r="T5" i="17"/>
  <c r="J13" i="17"/>
  <c r="P13" i="17"/>
  <c r="T13" i="17" a="1"/>
  <c r="T13" i="17"/>
  <c r="T16" i="17" a="1"/>
  <c r="T16" i="17"/>
  <c r="J5" i="17"/>
  <c r="P5" i="17"/>
  <c r="J16" i="17"/>
  <c r="P16" i="17"/>
  <c r="T6" i="17" a="1"/>
  <c r="T6" i="17"/>
  <c r="J6" i="17"/>
  <c r="P6" i="17"/>
  <c r="S12" i="17"/>
  <c r="S17" i="17"/>
  <c r="I12" i="17"/>
  <c r="J21" i="17"/>
  <c r="P21" i="17"/>
  <c r="S21" i="17"/>
  <c r="S10" i="17"/>
  <c r="I6" i="17"/>
  <c r="S11" i="17"/>
  <c r="Q44" i="16"/>
  <c r="B44" i="16"/>
  <c r="S44" i="16" a="1"/>
  <c r="S44" i="16"/>
  <c r="B43" i="16"/>
  <c r="J43" i="16"/>
  <c r="P43" i="16"/>
  <c r="M42" i="16"/>
  <c r="L42" i="16"/>
  <c r="B42" i="16"/>
  <c r="S42" i="16" a="1"/>
  <c r="S42" i="16"/>
  <c r="M41" i="16"/>
  <c r="L41" i="16"/>
  <c r="B41" i="16"/>
  <c r="H41" i="16"/>
  <c r="N41" i="16"/>
  <c r="Q41" i="16"/>
  <c r="R41" i="16"/>
  <c r="M37" i="16"/>
  <c r="L37" i="16"/>
  <c r="B37" i="16"/>
  <c r="I37" i="16"/>
  <c r="O37" i="16"/>
  <c r="M30" i="16"/>
  <c r="L30" i="16"/>
  <c r="B30" i="16"/>
  <c r="H30" i="16"/>
  <c r="M8" i="16"/>
  <c r="L8" i="16"/>
  <c r="B8" i="16"/>
  <c r="J8" i="16"/>
  <c r="P8" i="16"/>
  <c r="H8" i="16"/>
  <c r="N8" i="16"/>
  <c r="M36" i="16"/>
  <c r="L36" i="16"/>
  <c r="B36" i="16"/>
  <c r="R36" i="16"/>
  <c r="M26" i="16"/>
  <c r="L26" i="16"/>
  <c r="B26" i="16"/>
  <c r="J26" i="16"/>
  <c r="P26" i="16"/>
  <c r="M10" i="16"/>
  <c r="L10" i="16"/>
  <c r="B10" i="16"/>
  <c r="M33" i="16"/>
  <c r="L33" i="16"/>
  <c r="B33" i="16"/>
  <c r="I33" i="16"/>
  <c r="O33" i="16"/>
  <c r="M17" i="16"/>
  <c r="L17" i="16"/>
  <c r="B17" i="16"/>
  <c r="M31" i="16"/>
  <c r="L31" i="16"/>
  <c r="B31" i="16"/>
  <c r="I31" i="16"/>
  <c r="O31" i="16"/>
  <c r="M21" i="16"/>
  <c r="L21" i="16"/>
  <c r="B21" i="16"/>
  <c r="H21" i="16"/>
  <c r="S30" i="16" a="1"/>
  <c r="S30" i="16"/>
  <c r="R30" i="16"/>
  <c r="M11" i="16"/>
  <c r="L11" i="16"/>
  <c r="B11" i="16"/>
  <c r="J11" i="16"/>
  <c r="P11" i="16"/>
  <c r="M34" i="16"/>
  <c r="L34" i="16"/>
  <c r="B34" i="16"/>
  <c r="H34" i="16"/>
  <c r="M16" i="16"/>
  <c r="L16" i="16"/>
  <c r="B16" i="16"/>
  <c r="I16" i="16"/>
  <c r="O16" i="16"/>
  <c r="M38" i="16"/>
  <c r="L38" i="16"/>
  <c r="B38" i="16"/>
  <c r="M18" i="16"/>
  <c r="L18" i="16"/>
  <c r="B18" i="16"/>
  <c r="M15" i="16"/>
  <c r="L15" i="16"/>
  <c r="B15" i="16"/>
  <c r="M20" i="16"/>
  <c r="L20" i="16"/>
  <c r="B20" i="16"/>
  <c r="I20" i="16"/>
  <c r="O20" i="16"/>
  <c r="M29" i="16"/>
  <c r="L29" i="16"/>
  <c r="B29" i="16"/>
  <c r="H29" i="16"/>
  <c r="M14" i="16"/>
  <c r="L14" i="16"/>
  <c r="B14" i="16"/>
  <c r="I14" i="16"/>
  <c r="O14" i="16"/>
  <c r="R21" i="16"/>
  <c r="M40" i="16"/>
  <c r="L40" i="16"/>
  <c r="B40" i="16"/>
  <c r="J40" i="16"/>
  <c r="P40" i="16"/>
  <c r="M4" i="16"/>
  <c r="L4" i="16"/>
  <c r="B4" i="16"/>
  <c r="J4" i="16"/>
  <c r="P4" i="16"/>
  <c r="M7" i="16"/>
  <c r="L7" i="16"/>
  <c r="B7" i="16"/>
  <c r="M13" i="16"/>
  <c r="L13" i="16"/>
  <c r="B13" i="16"/>
  <c r="M19" i="16"/>
  <c r="L19" i="16"/>
  <c r="B19" i="16"/>
  <c r="M6" i="16"/>
  <c r="L6" i="16"/>
  <c r="B6" i="16"/>
  <c r="I6" i="16"/>
  <c r="O6" i="16"/>
  <c r="M25" i="16"/>
  <c r="L25" i="16"/>
  <c r="B25" i="16"/>
  <c r="H25" i="16"/>
  <c r="S14" i="16" a="1"/>
  <c r="S14" i="16"/>
  <c r="M5" i="16"/>
  <c r="L5" i="16"/>
  <c r="B5" i="16"/>
  <c r="J5" i="16"/>
  <c r="P5" i="16"/>
  <c r="R13" i="16"/>
  <c r="M39" i="16"/>
  <c r="L39" i="16"/>
  <c r="B39" i="16"/>
  <c r="J39" i="16"/>
  <c r="M35" i="16"/>
  <c r="L35" i="16"/>
  <c r="B35" i="16"/>
  <c r="R35" i="16"/>
  <c r="R11" i="16"/>
  <c r="M27" i="16"/>
  <c r="L27" i="16"/>
  <c r="B27" i="16"/>
  <c r="J27" i="16"/>
  <c r="P27" i="16"/>
  <c r="M12" i="16"/>
  <c r="L12" i="16"/>
  <c r="B12" i="16"/>
  <c r="S10" i="16" a="1"/>
  <c r="M32" i="16"/>
  <c r="L32" i="16"/>
  <c r="B32" i="16"/>
  <c r="M9" i="16"/>
  <c r="L9" i="16"/>
  <c r="B9" i="16"/>
  <c r="I9" i="16"/>
  <c r="O9" i="16"/>
  <c r="M28" i="16"/>
  <c r="L28" i="16"/>
  <c r="B28" i="16"/>
  <c r="H28" i="16"/>
  <c r="S6" i="16" a="1"/>
  <c r="S6" i="16"/>
  <c r="M24" i="16"/>
  <c r="L24" i="16"/>
  <c r="B24" i="16"/>
  <c r="I24" i="16"/>
  <c r="O24" i="16"/>
  <c r="M23" i="16"/>
  <c r="L23" i="16"/>
  <c r="B23" i="16"/>
  <c r="I23" i="16"/>
  <c r="O23" i="16"/>
  <c r="H23" i="16"/>
  <c r="M22" i="16"/>
  <c r="L22" i="16"/>
  <c r="B22" i="16"/>
  <c r="H22" i="16"/>
  <c r="N22" i="16"/>
  <c r="G1" i="16"/>
  <c r="F1" i="16"/>
  <c r="E1" i="16"/>
  <c r="S27" i="16" a="1"/>
  <c r="R43" i="16"/>
  <c r="S43" i="16" a="1"/>
  <c r="S43" i="16"/>
  <c r="R5" i="16"/>
  <c r="J22" i="16"/>
  <c r="P22" i="16"/>
  <c r="S5" i="16" a="1"/>
  <c r="H42" i="16"/>
  <c r="N42" i="16"/>
  <c r="Q42" i="16"/>
  <c r="I44" i="16"/>
  <c r="S18" i="16" a="1"/>
  <c r="I8" i="16"/>
  <c r="O8" i="16"/>
  <c r="I42" i="16"/>
  <c r="O42" i="16"/>
  <c r="A28" i="18"/>
  <c r="A40" i="18"/>
  <c r="A31" i="18"/>
  <c r="A35" i="18"/>
  <c r="A34" i="18"/>
  <c r="A41" i="18"/>
  <c r="A32" i="18"/>
  <c r="A39" i="18"/>
  <c r="A38" i="18"/>
  <c r="A30" i="18"/>
  <c r="A29" i="18"/>
  <c r="A37" i="18"/>
  <c r="A36" i="18"/>
  <c r="A42" i="18"/>
  <c r="A33" i="18"/>
  <c r="R31" i="19"/>
  <c r="A24" i="19"/>
  <c r="L31" i="19"/>
  <c r="A26" i="18"/>
  <c r="A18" i="18"/>
  <c r="A25" i="18"/>
  <c r="A17" i="18"/>
  <c r="A23" i="18"/>
  <c r="A15" i="18"/>
  <c r="A11" i="18"/>
  <c r="A22" i="18"/>
  <c r="A14" i="18"/>
  <c r="A16" i="18"/>
  <c r="A21" i="18"/>
  <c r="A13" i="18"/>
  <c r="A20" i="18"/>
  <c r="A12" i="18"/>
  <c r="A27" i="18"/>
  <c r="A19" i="18"/>
  <c r="A24" i="18"/>
  <c r="L16" i="19"/>
  <c r="R16" i="19"/>
  <c r="R24" i="19"/>
  <c r="R18" i="17"/>
  <c r="A28" i="19"/>
  <c r="A17" i="19"/>
  <c r="A13" i="19"/>
  <c r="A16" i="19"/>
  <c r="A15" i="19"/>
  <c r="A26" i="19"/>
  <c r="A18" i="19"/>
  <c r="A22" i="19"/>
  <c r="A21" i="19"/>
  <c r="L24" i="19"/>
  <c r="A20" i="19"/>
  <c r="A19" i="19"/>
  <c r="A14" i="19"/>
  <c r="A30" i="19"/>
  <c r="A25" i="19"/>
  <c r="A23" i="19"/>
  <c r="A27" i="19"/>
  <c r="A29" i="19"/>
  <c r="A11" i="19"/>
  <c r="A31" i="19"/>
  <c r="A12" i="19"/>
  <c r="R4" i="17"/>
  <c r="R7" i="17"/>
  <c r="R19" i="17"/>
  <c r="H11" i="16"/>
  <c r="N11" i="16"/>
  <c r="S13" i="16" a="1"/>
  <c r="S13" i="16"/>
  <c r="R20" i="16"/>
  <c r="J38" i="16"/>
  <c r="P38" i="16"/>
  <c r="J34" i="16"/>
  <c r="P34" i="16"/>
  <c r="H33" i="16"/>
  <c r="N33" i="16"/>
  <c r="H26" i="16"/>
  <c r="N26" i="16"/>
  <c r="R37" i="16"/>
  <c r="S21" i="16" a="1"/>
  <c r="S21" i="16"/>
  <c r="I11" i="16"/>
  <c r="O11" i="16"/>
  <c r="S37" i="16" a="1"/>
  <c r="S37" i="16"/>
  <c r="S38" i="16" a="1"/>
  <c r="S11" i="16" a="1"/>
  <c r="S11" i="16"/>
  <c r="R4" i="16"/>
  <c r="S20" i="16" a="1"/>
  <c r="I26" i="16"/>
  <c r="O26" i="16"/>
  <c r="R12" i="16"/>
  <c r="S19" i="16" a="1"/>
  <c r="S19" i="16"/>
  <c r="S22" i="16" a="1"/>
  <c r="S22" i="16"/>
  <c r="H43" i="16"/>
  <c r="N43" i="16"/>
  <c r="J44" i="16"/>
  <c r="S28" i="16" a="1"/>
  <c r="I43" i="16"/>
  <c r="O43" i="16"/>
  <c r="S34" i="16" a="1"/>
  <c r="S4" i="16" a="1"/>
  <c r="S4" i="16"/>
  <c r="S12" i="16" a="1"/>
  <c r="S12" i="16"/>
  <c r="R29" i="16"/>
  <c r="R33" i="16"/>
  <c r="I22" i="16"/>
  <c r="O22" i="16"/>
  <c r="J23" i="16"/>
  <c r="P23" i="16"/>
  <c r="R6" i="16"/>
  <c r="R9" i="16"/>
  <c r="R14" i="16"/>
  <c r="R17" i="16"/>
  <c r="S26" i="16" a="1"/>
  <c r="S26" i="16"/>
  <c r="S29" i="16" a="1"/>
  <c r="H17" i="16"/>
  <c r="N17" i="16"/>
  <c r="S35" i="16" a="1"/>
  <c r="S35" i="16"/>
  <c r="S36" i="16" a="1"/>
  <c r="S36" i="16"/>
  <c r="R44" i="16"/>
  <c r="O4" i="18"/>
  <c r="R4" i="18"/>
  <c r="R10" i="17"/>
  <c r="L10" i="17"/>
  <c r="L15" i="17"/>
  <c r="L4" i="17"/>
  <c r="L19" i="17"/>
  <c r="R15" i="17"/>
  <c r="L18" i="17"/>
  <c r="L9" i="17"/>
  <c r="R14" i="17"/>
  <c r="L11" i="17"/>
  <c r="O11" i="17"/>
  <c r="R11" i="17"/>
  <c r="L7" i="17"/>
  <c r="L17" i="17"/>
  <c r="O17" i="17"/>
  <c r="R17" i="17"/>
  <c r="A14" i="17"/>
  <c r="A9" i="17"/>
  <c r="A11" i="17"/>
  <c r="A10" i="17"/>
  <c r="A17" i="17"/>
  <c r="A6" i="17"/>
  <c r="A7" i="17"/>
  <c r="A21" i="17"/>
  <c r="A18" i="17"/>
  <c r="A19" i="17"/>
  <c r="A8" i="17"/>
  <c r="A12" i="17"/>
  <c r="A16" i="17"/>
  <c r="A5" i="17"/>
  <c r="A4" i="17"/>
  <c r="A15" i="17"/>
  <c r="A13" i="17"/>
  <c r="A20" i="17"/>
  <c r="O13" i="17"/>
  <c r="R13" i="17"/>
  <c r="L13" i="17"/>
  <c r="L5" i="17"/>
  <c r="O5" i="17"/>
  <c r="R5" i="17"/>
  <c r="R9" i="17"/>
  <c r="L12" i="17"/>
  <c r="O12" i="17"/>
  <c r="R12" i="17"/>
  <c r="L16" i="17"/>
  <c r="O16" i="17"/>
  <c r="R16" i="17"/>
  <c r="L14" i="17"/>
  <c r="L21" i="17"/>
  <c r="R21" i="17"/>
  <c r="O20" i="17"/>
  <c r="R20" i="17"/>
  <c r="L20" i="17"/>
  <c r="L6" i="17"/>
  <c r="O6" i="17"/>
  <c r="R6" i="17"/>
  <c r="L8" i="17"/>
  <c r="O8" i="17"/>
  <c r="R8" i="17"/>
  <c r="N34" i="16"/>
  <c r="I34" i="16"/>
  <c r="O34" i="16"/>
  <c r="Q34" i="16"/>
  <c r="I13" i="16"/>
  <c r="O13" i="16"/>
  <c r="J14" i="16"/>
  <c r="P14" i="16"/>
  <c r="I38" i="16"/>
  <c r="O38" i="16"/>
  <c r="J16" i="16"/>
  <c r="P16" i="16"/>
  <c r="Q11" i="16"/>
  <c r="H18" i="16"/>
  <c r="N18" i="16"/>
  <c r="H10" i="16"/>
  <c r="H36" i="16"/>
  <c r="R38" i="16"/>
  <c r="R19" i="16"/>
  <c r="S20" i="16"/>
  <c r="I18" i="16"/>
  <c r="O18" i="16"/>
  <c r="I10" i="16"/>
  <c r="O10" i="16"/>
  <c r="I36" i="16"/>
  <c r="O36" i="16"/>
  <c r="R22" i="16"/>
  <c r="R27" i="16"/>
  <c r="R28" i="16"/>
  <c r="K11" i="16"/>
  <c r="S34" i="16"/>
  <c r="J10" i="16"/>
  <c r="P10" i="16"/>
  <c r="K26" i="16"/>
  <c r="J36" i="16"/>
  <c r="P36" i="16"/>
  <c r="S38" i="16"/>
  <c r="S5" i="16"/>
  <c r="S10" i="16"/>
  <c r="I27" i="16"/>
  <c r="O27" i="16"/>
  <c r="H35" i="16"/>
  <c r="N35" i="16"/>
  <c r="H39" i="16"/>
  <c r="N39" i="16"/>
  <c r="H5" i="16"/>
  <c r="H7" i="16"/>
  <c r="N7" i="16"/>
  <c r="H4" i="16"/>
  <c r="N4" i="16"/>
  <c r="H40" i="16"/>
  <c r="R25" i="16"/>
  <c r="S28" i="16"/>
  <c r="H27" i="16"/>
  <c r="H12" i="16"/>
  <c r="I35" i="16"/>
  <c r="O35" i="16"/>
  <c r="I39" i="16"/>
  <c r="O39" i="16"/>
  <c r="I5" i="16"/>
  <c r="O5" i="16"/>
  <c r="S18" i="16"/>
  <c r="I7" i="16"/>
  <c r="O7" i="16"/>
  <c r="I4" i="16"/>
  <c r="I40" i="16"/>
  <c r="O40" i="16"/>
  <c r="H14" i="16"/>
  <c r="H15" i="16"/>
  <c r="N15" i="16"/>
  <c r="S27" i="16"/>
  <c r="H16" i="16"/>
  <c r="Q26" i="16"/>
  <c r="J24" i="16"/>
  <c r="P24" i="16"/>
  <c r="I12" i="16"/>
  <c r="O12" i="16"/>
  <c r="J35" i="16"/>
  <c r="P35" i="16"/>
  <c r="H13" i="16"/>
  <c r="J7" i="16"/>
  <c r="P7" i="16"/>
  <c r="H38" i="16"/>
  <c r="S29" i="16"/>
  <c r="K8" i="16"/>
  <c r="N23" i="16"/>
  <c r="Q23" i="16"/>
  <c r="K23" i="16"/>
  <c r="N29" i="16"/>
  <c r="Q22" i="16"/>
  <c r="N25" i="16"/>
  <c r="N30" i="16"/>
  <c r="N21" i="16"/>
  <c r="N28" i="16"/>
  <c r="Q8" i="16"/>
  <c r="H24" i="16"/>
  <c r="I28" i="16"/>
  <c r="O28" i="16"/>
  <c r="J9" i="16"/>
  <c r="P9" i="16"/>
  <c r="R8" i="16"/>
  <c r="S9" i="16" a="1"/>
  <c r="S9" i="16"/>
  <c r="I25" i="16"/>
  <c r="O25" i="16"/>
  <c r="J6" i="16"/>
  <c r="P6" i="16"/>
  <c r="R16" i="16"/>
  <c r="S17" i="16" a="1"/>
  <c r="S17" i="16"/>
  <c r="I29" i="16"/>
  <c r="O29" i="16"/>
  <c r="J20" i="16"/>
  <c r="P20" i="16"/>
  <c r="R24" i="16"/>
  <c r="S25" i="16" a="1"/>
  <c r="S25" i="16"/>
  <c r="I21" i="16"/>
  <c r="O21" i="16"/>
  <c r="J31" i="16"/>
  <c r="P31" i="16"/>
  <c r="R32" i="16"/>
  <c r="S33" i="16" a="1"/>
  <c r="S33" i="16"/>
  <c r="I30" i="16"/>
  <c r="O30" i="16"/>
  <c r="J37" i="16"/>
  <c r="P37" i="16"/>
  <c r="R40" i="16"/>
  <c r="S41" i="16" a="1"/>
  <c r="S41" i="16"/>
  <c r="H44" i="16"/>
  <c r="K44" i="16"/>
  <c r="K22" i="16"/>
  <c r="J28" i="16"/>
  <c r="P28" i="16"/>
  <c r="R7" i="16"/>
  <c r="S8" i="16" a="1"/>
  <c r="S8" i="16"/>
  <c r="N27" i="16"/>
  <c r="P39" i="16"/>
  <c r="J25" i="16"/>
  <c r="P25" i="16"/>
  <c r="R15" i="16"/>
  <c r="S16" i="16" a="1"/>
  <c r="S16" i="16"/>
  <c r="J29" i="16"/>
  <c r="P29" i="16"/>
  <c r="R23" i="16"/>
  <c r="S24" i="16" a="1"/>
  <c r="S24" i="16"/>
  <c r="J21" i="16"/>
  <c r="P21" i="16"/>
  <c r="R31" i="16"/>
  <c r="S32" i="16" a="1"/>
  <c r="S32" i="16"/>
  <c r="N10" i="16"/>
  <c r="Q10" i="16"/>
  <c r="J30" i="16"/>
  <c r="P30" i="16"/>
  <c r="R39" i="16"/>
  <c r="S40" i="16" a="1"/>
  <c r="S40" i="16"/>
  <c r="A1" i="16"/>
  <c r="S7" i="16" a="1"/>
  <c r="S7" i="16"/>
  <c r="N12" i="16"/>
  <c r="S15" i="16" a="1"/>
  <c r="S15" i="16"/>
  <c r="N13" i="16"/>
  <c r="S23" i="16" a="1"/>
  <c r="S23" i="16"/>
  <c r="S31" i="16" a="1"/>
  <c r="S31" i="16"/>
  <c r="S39" i="16" a="1"/>
  <c r="S39" i="16"/>
  <c r="H9" i="16"/>
  <c r="I32" i="16"/>
  <c r="O32" i="16"/>
  <c r="J12" i="16"/>
  <c r="P12" i="16"/>
  <c r="R10" i="16"/>
  <c r="H6" i="16"/>
  <c r="I19" i="16"/>
  <c r="O19" i="16"/>
  <c r="J13" i="16"/>
  <c r="P13" i="16"/>
  <c r="R18" i="16"/>
  <c r="H20" i="16"/>
  <c r="I15" i="16"/>
  <c r="O15" i="16"/>
  <c r="J18" i="16"/>
  <c r="P18" i="16"/>
  <c r="R26" i="16"/>
  <c r="H31" i="16"/>
  <c r="I17" i="16"/>
  <c r="O17" i="16"/>
  <c r="J33" i="16"/>
  <c r="P33" i="16"/>
  <c r="R34" i="16"/>
  <c r="H37" i="16"/>
  <c r="I41" i="16"/>
  <c r="O41" i="16"/>
  <c r="J42" i="16"/>
  <c r="P42" i="16"/>
  <c r="R42" i="16"/>
  <c r="H32" i="16"/>
  <c r="H19" i="16"/>
  <c r="J32" i="16"/>
  <c r="P32" i="16"/>
  <c r="J19" i="16"/>
  <c r="P19" i="16"/>
  <c r="J15" i="16"/>
  <c r="P15" i="16"/>
  <c r="J17" i="16"/>
  <c r="P17" i="16"/>
  <c r="J41" i="16"/>
  <c r="P41" i="16"/>
  <c r="B38" i="14"/>
  <c r="I38" i="14"/>
  <c r="O38" i="14"/>
  <c r="L38" i="14"/>
  <c r="M38" i="14"/>
  <c r="B16" i="14"/>
  <c r="H16" i="14"/>
  <c r="L16" i="14"/>
  <c r="M16" i="14"/>
  <c r="B34" i="14"/>
  <c r="H34" i="14"/>
  <c r="L34" i="14"/>
  <c r="M34" i="14"/>
  <c r="B11" i="14"/>
  <c r="I11" i="14"/>
  <c r="O11" i="14"/>
  <c r="L11" i="14"/>
  <c r="M11" i="14"/>
  <c r="B21" i="14"/>
  <c r="J21" i="14"/>
  <c r="P21" i="14"/>
  <c r="L21" i="14"/>
  <c r="M21" i="14"/>
  <c r="B31" i="14"/>
  <c r="S31" i="14" a="1"/>
  <c r="S31" i="14"/>
  <c r="L31" i="14"/>
  <c r="M31" i="14"/>
  <c r="B17" i="14"/>
  <c r="J17" i="14"/>
  <c r="P17" i="14"/>
  <c r="L17" i="14"/>
  <c r="M17" i="14"/>
  <c r="B33" i="14"/>
  <c r="H33" i="14"/>
  <c r="N33" i="14"/>
  <c r="J33" i="14"/>
  <c r="P33" i="14"/>
  <c r="L33" i="14"/>
  <c r="M33" i="14"/>
  <c r="B10" i="14"/>
  <c r="H10" i="14"/>
  <c r="L10" i="14"/>
  <c r="M10" i="14"/>
  <c r="S10" i="14" a="1"/>
  <c r="B26" i="14"/>
  <c r="I26" i="14"/>
  <c r="O26" i="14"/>
  <c r="L26" i="14"/>
  <c r="M26" i="14"/>
  <c r="B36" i="14"/>
  <c r="H36" i="14"/>
  <c r="L36" i="14"/>
  <c r="M36" i="14"/>
  <c r="B8" i="14"/>
  <c r="I8" i="14"/>
  <c r="O8" i="14"/>
  <c r="L8" i="14"/>
  <c r="M8" i="14"/>
  <c r="B30" i="14"/>
  <c r="J30" i="14"/>
  <c r="P30" i="14"/>
  <c r="L30" i="14"/>
  <c r="M30" i="14"/>
  <c r="B37" i="14"/>
  <c r="S37" i="14" a="1"/>
  <c r="S37" i="14"/>
  <c r="L37" i="14"/>
  <c r="M37" i="14"/>
  <c r="K38" i="16"/>
  <c r="K4" i="16"/>
  <c r="Q18" i="16"/>
  <c r="K43" i="16"/>
  <c r="S16" i="14" a="1"/>
  <c r="S16" i="14"/>
  <c r="J37" i="14"/>
  <c r="P37" i="14"/>
  <c r="I17" i="14"/>
  <c r="O17" i="14"/>
  <c r="K28" i="16"/>
  <c r="S34" i="14" a="1"/>
  <c r="S38" i="14" a="1"/>
  <c r="S38" i="14"/>
  <c r="R37" i="14"/>
  <c r="Q17" i="16"/>
  <c r="N38" i="16"/>
  <c r="Q38" i="16"/>
  <c r="Q39" i="16"/>
  <c r="K10" i="16"/>
  <c r="Q43" i="16"/>
  <c r="K27" i="16"/>
  <c r="Q35" i="16"/>
  <c r="N40" i="16"/>
  <c r="Q40" i="16"/>
  <c r="K40" i="16"/>
  <c r="N36" i="16"/>
  <c r="Q36" i="16"/>
  <c r="K36" i="16"/>
  <c r="Q27" i="16"/>
  <c r="Q30" i="16"/>
  <c r="N16" i="16"/>
  <c r="Q16" i="16"/>
  <c r="K16" i="16"/>
  <c r="K7" i="16"/>
  <c r="K39" i="16"/>
  <c r="Q15" i="16"/>
  <c r="O4" i="16"/>
  <c r="Q4" i="16"/>
  <c r="N5" i="16"/>
  <c r="Q5" i="16"/>
  <c r="K5" i="16"/>
  <c r="K34" i="16"/>
  <c r="Q7" i="16"/>
  <c r="K35" i="16"/>
  <c r="N14" i="16"/>
  <c r="Q14" i="16"/>
  <c r="K14" i="16"/>
  <c r="N19" i="16"/>
  <c r="Q19" i="16"/>
  <c r="K19" i="16"/>
  <c r="N31" i="16"/>
  <c r="Q31" i="16"/>
  <c r="K31" i="16"/>
  <c r="N6" i="16"/>
  <c r="Q6" i="16"/>
  <c r="K6" i="16"/>
  <c r="K41" i="16"/>
  <c r="K30" i="16"/>
  <c r="K15" i="16"/>
  <c r="Q28" i="16"/>
  <c r="K29" i="16"/>
  <c r="Q13" i="16"/>
  <c r="K21" i="16"/>
  <c r="K25" i="16"/>
  <c r="Q29" i="16"/>
  <c r="N37" i="16"/>
  <c r="Q37" i="16"/>
  <c r="K37" i="16"/>
  <c r="N20" i="16"/>
  <c r="Q20" i="16"/>
  <c r="K20" i="16"/>
  <c r="N9" i="16"/>
  <c r="Q9" i="16"/>
  <c r="K9" i="16"/>
  <c r="Q21" i="16"/>
  <c r="Q25" i="16"/>
  <c r="K13" i="16"/>
  <c r="Q12" i="16"/>
  <c r="K17" i="16"/>
  <c r="K18" i="16"/>
  <c r="K24" i="16"/>
  <c r="N24" i="16"/>
  <c r="Q24" i="16"/>
  <c r="N32" i="16"/>
  <c r="Q32" i="16"/>
  <c r="K32" i="16"/>
  <c r="Q33" i="16"/>
  <c r="C44" i="16"/>
  <c r="C8" i="16"/>
  <c r="C11" i="16"/>
  <c r="C14" i="16"/>
  <c r="C5" i="16"/>
  <c r="C24" i="16"/>
  <c r="C30" i="16"/>
  <c r="C21" i="16"/>
  <c r="C29" i="16"/>
  <c r="C25" i="16"/>
  <c r="C28" i="16"/>
  <c r="C31" i="16"/>
  <c r="C19" i="16"/>
  <c r="C41" i="16"/>
  <c r="C17" i="16"/>
  <c r="C15" i="16"/>
  <c r="C32" i="16"/>
  <c r="C42" i="16"/>
  <c r="C33" i="16"/>
  <c r="C18" i="16"/>
  <c r="C13" i="16"/>
  <c r="C12" i="16"/>
  <c r="C43" i="16"/>
  <c r="C10" i="16"/>
  <c r="C38" i="16"/>
  <c r="C7" i="16"/>
  <c r="C27" i="16"/>
  <c r="C6" i="16"/>
  <c r="C9" i="16"/>
  <c r="C26" i="16"/>
  <c r="C16" i="16"/>
  <c r="C4" i="16"/>
  <c r="C35" i="16"/>
  <c r="C22" i="16"/>
  <c r="C23" i="16"/>
  <c r="C37" i="16"/>
  <c r="C36" i="16"/>
  <c r="C34" i="16"/>
  <c r="C40" i="16"/>
  <c r="C39" i="16"/>
  <c r="C20" i="16"/>
  <c r="K12" i="16"/>
  <c r="K42" i="16"/>
  <c r="K33" i="16"/>
  <c r="H17" i="14"/>
  <c r="N17" i="14"/>
  <c r="I33" i="14"/>
  <c r="O33" i="14"/>
  <c r="Q33" i="14"/>
  <c r="S17" i="14" a="1"/>
  <c r="S17" i="14"/>
  <c r="I30" i="14"/>
  <c r="O30" i="14"/>
  <c r="S33" i="14" a="1"/>
  <c r="S33" i="14"/>
  <c r="H30" i="14"/>
  <c r="R33" i="14"/>
  <c r="S10" i="14"/>
  <c r="R10" i="14"/>
  <c r="J10" i="14"/>
  <c r="P10" i="14"/>
  <c r="I10" i="14"/>
  <c r="O10" i="14"/>
  <c r="H31" i="14"/>
  <c r="N31" i="14"/>
  <c r="S34" i="14"/>
  <c r="H38" i="14"/>
  <c r="N38" i="14"/>
  <c r="N10" i="14"/>
  <c r="I37" i="14"/>
  <c r="O37" i="14"/>
  <c r="H37" i="14"/>
  <c r="H8" i="14"/>
  <c r="N8" i="14"/>
  <c r="N36" i="14"/>
  <c r="N34" i="14"/>
  <c r="N16" i="14"/>
  <c r="R31" i="14"/>
  <c r="J31" i="14"/>
  <c r="P31" i="14"/>
  <c r="I21" i="14"/>
  <c r="O21" i="14"/>
  <c r="H11" i="14"/>
  <c r="R17" i="14"/>
  <c r="I31" i="14"/>
  <c r="O31" i="14"/>
  <c r="H21" i="14"/>
  <c r="R38" i="14"/>
  <c r="J38" i="14"/>
  <c r="P38" i="14"/>
  <c r="Q38" i="14"/>
  <c r="R16" i="14"/>
  <c r="J16" i="14"/>
  <c r="P16" i="14"/>
  <c r="S11" i="14" a="1"/>
  <c r="S11" i="14"/>
  <c r="R34" i="14"/>
  <c r="J34" i="14"/>
  <c r="P34" i="14"/>
  <c r="I16" i="14"/>
  <c r="O16" i="14"/>
  <c r="N30" i="14"/>
  <c r="S26" i="14" a="1"/>
  <c r="S26" i="14"/>
  <c r="S36" i="14" a="1"/>
  <c r="S36" i="14"/>
  <c r="J26" i="14"/>
  <c r="P26" i="14"/>
  <c r="S8" i="14" a="1"/>
  <c r="S8" i="14"/>
  <c r="R36" i="14"/>
  <c r="S30" i="14" a="1"/>
  <c r="S30" i="14"/>
  <c r="R8" i="14"/>
  <c r="J8" i="14"/>
  <c r="P8" i="14"/>
  <c r="I36" i="14"/>
  <c r="O36" i="14"/>
  <c r="H26" i="14"/>
  <c r="S21" i="14" a="1"/>
  <c r="S21" i="14"/>
  <c r="R11" i="14"/>
  <c r="J11" i="14"/>
  <c r="P11" i="14"/>
  <c r="I34" i="14"/>
  <c r="O34" i="14"/>
  <c r="R26" i="14"/>
  <c r="J36" i="14"/>
  <c r="P36" i="14"/>
  <c r="R30" i="14"/>
  <c r="R21" i="14"/>
  <c r="Q44" i="14"/>
  <c r="B44" i="14"/>
  <c r="H44" i="14"/>
  <c r="S44" i="14" a="1"/>
  <c r="S44" i="14"/>
  <c r="B43" i="14"/>
  <c r="R43" i="14"/>
  <c r="M18" i="14"/>
  <c r="L18" i="14"/>
  <c r="B18" i="14"/>
  <c r="H18" i="14"/>
  <c r="M15" i="14"/>
  <c r="L15" i="14"/>
  <c r="B15" i="14"/>
  <c r="S15" i="14" a="1"/>
  <c r="S15" i="14"/>
  <c r="M20" i="14"/>
  <c r="L20" i="14"/>
  <c r="B20" i="14"/>
  <c r="S20" i="14" a="1"/>
  <c r="S20" i="14"/>
  <c r="M29" i="14"/>
  <c r="L29" i="14"/>
  <c r="B29" i="14"/>
  <c r="S29" i="14" a="1"/>
  <c r="S29" i="14"/>
  <c r="M14" i="14"/>
  <c r="L14" i="14"/>
  <c r="B14" i="14"/>
  <c r="H14" i="14"/>
  <c r="M40" i="14"/>
  <c r="L40" i="14"/>
  <c r="B40" i="14"/>
  <c r="R40" i="14"/>
  <c r="M4" i="14"/>
  <c r="L4" i="14"/>
  <c r="B4" i="14"/>
  <c r="R4" i="14"/>
  <c r="M7" i="14"/>
  <c r="L7" i="14"/>
  <c r="B7" i="14"/>
  <c r="S7" i="14" a="1"/>
  <c r="S7" i="14"/>
  <c r="M13" i="14"/>
  <c r="L13" i="14"/>
  <c r="B13" i="14"/>
  <c r="S13" i="14" a="1"/>
  <c r="S13" i="14"/>
  <c r="M19" i="14"/>
  <c r="L19" i="14"/>
  <c r="B19" i="14"/>
  <c r="S19" i="14" a="1"/>
  <c r="S19" i="14"/>
  <c r="M6" i="14"/>
  <c r="L6" i="14"/>
  <c r="B6" i="14"/>
  <c r="S6" i="14" a="1"/>
  <c r="S6" i="14"/>
  <c r="M25" i="14"/>
  <c r="L25" i="14"/>
  <c r="B25" i="14"/>
  <c r="S25" i="14" a="1"/>
  <c r="S25" i="14"/>
  <c r="M5" i="14"/>
  <c r="L5" i="14"/>
  <c r="B5" i="14"/>
  <c r="H5" i="14"/>
  <c r="M39" i="14"/>
  <c r="L39" i="14"/>
  <c r="B39" i="14"/>
  <c r="M35" i="14"/>
  <c r="L35" i="14"/>
  <c r="B35" i="14"/>
  <c r="R35" i="14"/>
  <c r="M27" i="14"/>
  <c r="L27" i="14"/>
  <c r="B27" i="14"/>
  <c r="S27" i="14" a="1"/>
  <c r="S27" i="14"/>
  <c r="M12" i="14"/>
  <c r="L12" i="14"/>
  <c r="B12" i="14"/>
  <c r="S12" i="14" a="1"/>
  <c r="S12" i="14"/>
  <c r="M32" i="14"/>
  <c r="L32" i="14"/>
  <c r="B32" i="14"/>
  <c r="S32" i="14" a="1"/>
  <c r="S32" i="14"/>
  <c r="M9" i="14"/>
  <c r="L9" i="14"/>
  <c r="B9" i="14"/>
  <c r="S9" i="14" a="1"/>
  <c r="S9" i="14"/>
  <c r="M28" i="14"/>
  <c r="L28" i="14"/>
  <c r="B28" i="14"/>
  <c r="M24" i="14"/>
  <c r="L24" i="14"/>
  <c r="B24" i="14"/>
  <c r="H24" i="14"/>
  <c r="M23" i="14"/>
  <c r="L23" i="14"/>
  <c r="B23" i="14"/>
  <c r="H23" i="14"/>
  <c r="N23" i="14"/>
  <c r="B22" i="14"/>
  <c r="R22" i="14"/>
  <c r="M22" i="14"/>
  <c r="L22" i="14"/>
  <c r="I22" i="14"/>
  <c r="O22" i="14"/>
  <c r="G1" i="14"/>
  <c r="F1" i="14"/>
  <c r="E1" i="14"/>
  <c r="B15" i="13"/>
  <c r="J15" i="13"/>
  <c r="P15" i="13"/>
  <c r="L15" i="13"/>
  <c r="M15" i="13"/>
  <c r="H15" i="13"/>
  <c r="B22" i="13"/>
  <c r="S22" i="13" a="1"/>
  <c r="S22" i="13"/>
  <c r="Q31" i="13"/>
  <c r="B31" i="13"/>
  <c r="S31" i="13" a="1"/>
  <c r="S31" i="13"/>
  <c r="B30" i="13"/>
  <c r="I30" i="13"/>
  <c r="O30" i="13"/>
  <c r="M29" i="13"/>
  <c r="L29" i="13"/>
  <c r="B29" i="13"/>
  <c r="J29" i="13"/>
  <c r="P29" i="13"/>
  <c r="M24" i="13"/>
  <c r="L24" i="13"/>
  <c r="B24" i="13"/>
  <c r="J24" i="13"/>
  <c r="P24" i="13"/>
  <c r="M17" i="13"/>
  <c r="L17" i="13"/>
  <c r="B17" i="13"/>
  <c r="I17" i="13"/>
  <c r="O17" i="13"/>
  <c r="M13" i="13"/>
  <c r="L13" i="13"/>
  <c r="B13" i="13"/>
  <c r="I13" i="13"/>
  <c r="O13" i="13"/>
  <c r="H13" i="13"/>
  <c r="N13" i="13"/>
  <c r="M22" i="13"/>
  <c r="L22" i="13"/>
  <c r="M5" i="13"/>
  <c r="L5" i="13"/>
  <c r="B5" i="13"/>
  <c r="R5" i="13"/>
  <c r="M6" i="13"/>
  <c r="L6" i="13"/>
  <c r="B6" i="13"/>
  <c r="S6" i="13" a="1"/>
  <c r="S6" i="13"/>
  <c r="M8" i="13"/>
  <c r="L8" i="13"/>
  <c r="B8" i="13"/>
  <c r="R8" i="13"/>
  <c r="M4" i="13"/>
  <c r="L4" i="13"/>
  <c r="B4" i="13"/>
  <c r="I4" i="13"/>
  <c r="O4" i="13"/>
  <c r="M26" i="13"/>
  <c r="L26" i="13"/>
  <c r="B26" i="13"/>
  <c r="H26" i="13"/>
  <c r="M16" i="13"/>
  <c r="L16" i="13"/>
  <c r="B16" i="13"/>
  <c r="I16" i="13"/>
  <c r="O16" i="13"/>
  <c r="M28" i="13"/>
  <c r="L28" i="13"/>
  <c r="B28" i="13"/>
  <c r="R28" i="13"/>
  <c r="M23" i="13"/>
  <c r="L23" i="13"/>
  <c r="B23" i="13"/>
  <c r="S23" i="13" a="1"/>
  <c r="S23" i="13"/>
  <c r="M27" i="13"/>
  <c r="L27" i="13"/>
  <c r="B27" i="13"/>
  <c r="R27" i="13"/>
  <c r="M11" i="13"/>
  <c r="L11" i="13"/>
  <c r="B11" i="13"/>
  <c r="S11" i="13" a="1"/>
  <c r="S11" i="13"/>
  <c r="M18" i="13"/>
  <c r="L18" i="13"/>
  <c r="B18" i="13"/>
  <c r="R18" i="13"/>
  <c r="M21" i="13"/>
  <c r="L21" i="13"/>
  <c r="B21" i="13"/>
  <c r="I21" i="13"/>
  <c r="O21" i="13"/>
  <c r="M9" i="13"/>
  <c r="L9" i="13"/>
  <c r="B9" i="13"/>
  <c r="R9" i="13"/>
  <c r="M7" i="13"/>
  <c r="L7" i="13"/>
  <c r="B7" i="13"/>
  <c r="I7" i="13"/>
  <c r="O7" i="13"/>
  <c r="M25" i="13"/>
  <c r="L25" i="13"/>
  <c r="B25" i="13"/>
  <c r="R25" i="13"/>
  <c r="M19" i="13"/>
  <c r="L19" i="13"/>
  <c r="B19" i="13"/>
  <c r="S19" i="13" a="1"/>
  <c r="S19" i="13"/>
  <c r="M14" i="13"/>
  <c r="L14" i="13"/>
  <c r="B14" i="13"/>
  <c r="R14" i="13"/>
  <c r="M20" i="13"/>
  <c r="L20" i="13"/>
  <c r="B20" i="13"/>
  <c r="B12" i="13"/>
  <c r="S12" i="13" a="1"/>
  <c r="M12" i="13"/>
  <c r="L12" i="13"/>
  <c r="R12" i="13"/>
  <c r="M10" i="13"/>
  <c r="L10" i="13"/>
  <c r="B10" i="13"/>
  <c r="I10" i="13"/>
  <c r="G1" i="13"/>
  <c r="F1" i="13"/>
  <c r="E1" i="13"/>
  <c r="J13" i="13"/>
  <c r="P13" i="13"/>
  <c r="J22" i="14"/>
  <c r="P22" i="14"/>
  <c r="S23" i="14" a="1"/>
  <c r="Q17" i="14"/>
  <c r="J23" i="14"/>
  <c r="J30" i="13"/>
  <c r="P30" i="13"/>
  <c r="K37" i="14"/>
  <c r="S22" i="14" a="1"/>
  <c r="S22" i="14"/>
  <c r="I43" i="14"/>
  <c r="O43" i="14"/>
  <c r="K17" i="14"/>
  <c r="K30" i="14"/>
  <c r="J43" i="14"/>
  <c r="P43" i="14"/>
  <c r="Q10" i="14"/>
  <c r="S5" i="13" a="1"/>
  <c r="R13" i="13"/>
  <c r="S15" i="13" a="1"/>
  <c r="S15" i="13"/>
  <c r="H22" i="14"/>
  <c r="N22" i="14"/>
  <c r="Q22" i="14"/>
  <c r="I23" i="14"/>
  <c r="O23" i="14"/>
  <c r="S40" i="14" a="1"/>
  <c r="S40" i="14"/>
  <c r="Q30" i="14"/>
  <c r="K33" i="14"/>
  <c r="K10" i="14"/>
  <c r="S4" i="14" a="1"/>
  <c r="S4" i="14"/>
  <c r="R14" i="14"/>
  <c r="S39" i="14" a="1"/>
  <c r="S39" i="14"/>
  <c r="S14" i="14" a="1"/>
  <c r="N37" i="14"/>
  <c r="Q37" i="14"/>
  <c r="S24" i="14" a="1"/>
  <c r="R23" i="14"/>
  <c r="S35" i="14" a="1"/>
  <c r="S5" i="14" a="1"/>
  <c r="S5" i="14"/>
  <c r="S43" i="14" a="1"/>
  <c r="S43" i="14"/>
  <c r="Q31" i="14"/>
  <c r="J7" i="14"/>
  <c r="P7" i="14"/>
  <c r="I5" i="14"/>
  <c r="O5" i="14"/>
  <c r="J5" i="14"/>
  <c r="P5" i="14"/>
  <c r="R5" i="14"/>
  <c r="J39" i="14"/>
  <c r="P39" i="14"/>
  <c r="H39" i="14"/>
  <c r="N39" i="14"/>
  <c r="I39" i="14"/>
  <c r="O39" i="14"/>
  <c r="R39" i="14"/>
  <c r="J35" i="14"/>
  <c r="P35" i="14"/>
  <c r="H35" i="14"/>
  <c r="N35" i="14"/>
  <c r="I35" i="14"/>
  <c r="O35" i="14"/>
  <c r="S35" i="14"/>
  <c r="J27" i="14"/>
  <c r="P27" i="14"/>
  <c r="I27" i="14"/>
  <c r="O27" i="14"/>
  <c r="H27" i="14"/>
  <c r="N27" i="14"/>
  <c r="R27" i="14"/>
  <c r="I12" i="14"/>
  <c r="O12" i="14"/>
  <c r="H32" i="14"/>
  <c r="N32" i="14"/>
  <c r="I24" i="14"/>
  <c r="O24" i="14"/>
  <c r="S23" i="14"/>
  <c r="A1" i="14"/>
  <c r="J24" i="14"/>
  <c r="P24" i="14"/>
  <c r="H12" i="14"/>
  <c r="N12" i="14"/>
  <c r="R7" i="14"/>
  <c r="S14" i="14"/>
  <c r="H15" i="14"/>
  <c r="N15" i="14"/>
  <c r="H19" i="14"/>
  <c r="N19" i="14"/>
  <c r="H4" i="14"/>
  <c r="N4" i="14"/>
  <c r="H40" i="14"/>
  <c r="N40" i="14"/>
  <c r="R24" i="14"/>
  <c r="H7" i="14"/>
  <c r="N7" i="14"/>
  <c r="I4" i="14"/>
  <c r="O4" i="14"/>
  <c r="I40" i="14"/>
  <c r="O40" i="14"/>
  <c r="I14" i="14"/>
  <c r="O14" i="14"/>
  <c r="S24" i="14"/>
  <c r="I7" i="14"/>
  <c r="O7" i="14"/>
  <c r="J4" i="14"/>
  <c r="P4" i="14"/>
  <c r="J40" i="14"/>
  <c r="P40" i="14"/>
  <c r="J14" i="14"/>
  <c r="P14" i="14"/>
  <c r="I18" i="14"/>
  <c r="O18" i="14"/>
  <c r="H13" i="14"/>
  <c r="N13" i="14"/>
  <c r="I13" i="14"/>
  <c r="O13" i="14"/>
  <c r="Q8" i="14"/>
  <c r="K38" i="14"/>
  <c r="K21" i="14"/>
  <c r="N21" i="14"/>
  <c r="Q21" i="14"/>
  <c r="K31" i="14"/>
  <c r="Q34" i="14"/>
  <c r="Q16" i="14"/>
  <c r="K34" i="14"/>
  <c r="K26" i="14"/>
  <c r="N26" i="14"/>
  <c r="Q26" i="14"/>
  <c r="K16" i="14"/>
  <c r="K36" i="14"/>
  <c r="N11" i="14"/>
  <c r="Q11" i="14"/>
  <c r="K11" i="14"/>
  <c r="K8" i="14"/>
  <c r="Q36" i="14"/>
  <c r="K23" i="14"/>
  <c r="N24" i="14"/>
  <c r="N14" i="14"/>
  <c r="N5" i="14"/>
  <c r="N18" i="14"/>
  <c r="H9" i="14"/>
  <c r="I32" i="14"/>
  <c r="O32" i="14"/>
  <c r="J12" i="14"/>
  <c r="P12" i="14"/>
  <c r="R12" i="14"/>
  <c r="H6" i="14"/>
  <c r="I19" i="14"/>
  <c r="O19" i="14"/>
  <c r="J13" i="14"/>
  <c r="P13" i="14"/>
  <c r="R13" i="14"/>
  <c r="H20" i="14"/>
  <c r="I15" i="14"/>
  <c r="O15" i="14"/>
  <c r="J18" i="14"/>
  <c r="P18" i="14"/>
  <c r="R18" i="14"/>
  <c r="I44" i="14"/>
  <c r="H28" i="14"/>
  <c r="I9" i="14"/>
  <c r="O9" i="14"/>
  <c r="J32" i="14"/>
  <c r="P32" i="14"/>
  <c r="R32" i="14"/>
  <c r="H25" i="14"/>
  <c r="I6" i="14"/>
  <c r="O6" i="14"/>
  <c r="J19" i="14"/>
  <c r="P19" i="14"/>
  <c r="R19" i="14"/>
  <c r="H29" i="14"/>
  <c r="I20" i="14"/>
  <c r="O20" i="14"/>
  <c r="J15" i="14"/>
  <c r="P15" i="14"/>
  <c r="R15" i="14"/>
  <c r="S18" i="14" a="1"/>
  <c r="S18" i="14"/>
  <c r="J44" i="14"/>
  <c r="I28" i="14"/>
  <c r="O28" i="14"/>
  <c r="J9" i="14"/>
  <c r="P9" i="14"/>
  <c r="R9" i="14"/>
  <c r="I25" i="14"/>
  <c r="O25" i="14"/>
  <c r="J6" i="14"/>
  <c r="P6" i="14"/>
  <c r="R6" i="14"/>
  <c r="I29" i="14"/>
  <c r="O29" i="14"/>
  <c r="J20" i="14"/>
  <c r="P20" i="14"/>
  <c r="R20" i="14"/>
  <c r="H43" i="14"/>
  <c r="P23" i="14"/>
  <c r="Q23" i="14"/>
  <c r="J28" i="14"/>
  <c r="P28" i="14"/>
  <c r="R28" i="14"/>
  <c r="J25" i="14"/>
  <c r="P25" i="14"/>
  <c r="R25" i="14"/>
  <c r="J29" i="14"/>
  <c r="P29" i="14"/>
  <c r="R29" i="14"/>
  <c r="S28" i="14" a="1"/>
  <c r="S28" i="14"/>
  <c r="R44" i="14"/>
  <c r="S13" i="13" a="1"/>
  <c r="S13" i="13"/>
  <c r="I29" i="13"/>
  <c r="O29" i="13"/>
  <c r="I28" i="13"/>
  <c r="O28" i="13"/>
  <c r="H7" i="13"/>
  <c r="N7" i="13"/>
  <c r="I15" i="13"/>
  <c r="O15" i="13"/>
  <c r="S8" i="13" a="1"/>
  <c r="S8" i="13"/>
  <c r="H16" i="13"/>
  <c r="N16" i="13"/>
  <c r="R30" i="13"/>
  <c r="R15" i="13"/>
  <c r="I25" i="13"/>
  <c r="O25" i="13"/>
  <c r="S18" i="13" a="1"/>
  <c r="S4" i="13" a="1"/>
  <c r="S4" i="13"/>
  <c r="S30" i="13" a="1"/>
  <c r="S30" i="13"/>
  <c r="I8" i="13"/>
  <c r="O8" i="13"/>
  <c r="I24" i="13"/>
  <c r="O24" i="13"/>
  <c r="H30" i="13"/>
  <c r="H31" i="13"/>
  <c r="N15" i="13"/>
  <c r="S29" i="13" a="1"/>
  <c r="S29" i="13"/>
  <c r="H4" i="13"/>
  <c r="N4" i="13"/>
  <c r="J4" i="13"/>
  <c r="P4" i="13"/>
  <c r="Q4" i="13"/>
  <c r="S5" i="13"/>
  <c r="H21" i="13"/>
  <c r="N21" i="13"/>
  <c r="R4" i="13"/>
  <c r="H10" i="13"/>
  <c r="N10" i="13"/>
  <c r="S14" i="13" a="1"/>
  <c r="S14" i="13"/>
  <c r="H9" i="13"/>
  <c r="N9" i="13"/>
  <c r="J21" i="13"/>
  <c r="P21" i="13"/>
  <c r="S27" i="13" a="1"/>
  <c r="S27" i="13"/>
  <c r="J26" i="13"/>
  <c r="P26" i="13"/>
  <c r="S24" i="13" a="1"/>
  <c r="S24" i="13"/>
  <c r="J10" i="13"/>
  <c r="P10" i="13"/>
  <c r="I9" i="13"/>
  <c r="O9" i="13"/>
  <c r="R21" i="13"/>
  <c r="S26" i="13" a="1"/>
  <c r="S26" i="13"/>
  <c r="H19" i="13"/>
  <c r="N19" i="13"/>
  <c r="S25" i="13" a="1"/>
  <c r="J9" i="13"/>
  <c r="P9" i="13"/>
  <c r="H23" i="13"/>
  <c r="N23" i="13"/>
  <c r="S28" i="13" a="1"/>
  <c r="S28" i="13"/>
  <c r="S10" i="13" a="1"/>
  <c r="S10" i="13"/>
  <c r="S21" i="13" a="1"/>
  <c r="S21" i="13"/>
  <c r="H29" i="13"/>
  <c r="K29" i="13"/>
  <c r="S9" i="13" a="1"/>
  <c r="S9" i="13"/>
  <c r="I12" i="13"/>
  <c r="O12" i="13"/>
  <c r="H25" i="13"/>
  <c r="N25" i="13"/>
  <c r="I18" i="13"/>
  <c r="O18" i="13"/>
  <c r="H28" i="13"/>
  <c r="N28" i="13"/>
  <c r="J25" i="13"/>
  <c r="P25" i="13"/>
  <c r="J28" i="13"/>
  <c r="P28" i="13"/>
  <c r="J16" i="13"/>
  <c r="P16" i="13"/>
  <c r="H22" i="13"/>
  <c r="N22" i="13"/>
  <c r="J7" i="13"/>
  <c r="P7" i="13"/>
  <c r="Q7" i="13"/>
  <c r="S12" i="13"/>
  <c r="S18" i="13"/>
  <c r="R26" i="13"/>
  <c r="R17" i="13"/>
  <c r="R24" i="13"/>
  <c r="R29" i="13"/>
  <c r="A1" i="13"/>
  <c r="C24" i="13"/>
  <c r="R7" i="13"/>
  <c r="R16" i="13"/>
  <c r="H24" i="13"/>
  <c r="R10" i="13"/>
  <c r="Q13" i="13"/>
  <c r="S25" i="13"/>
  <c r="I26" i="13"/>
  <c r="O26" i="13"/>
  <c r="H17" i="13"/>
  <c r="N17" i="13"/>
  <c r="J17" i="13"/>
  <c r="P17" i="13"/>
  <c r="Q17" i="13"/>
  <c r="Q16" i="13"/>
  <c r="N26" i="13"/>
  <c r="O10" i="13"/>
  <c r="H14" i="13"/>
  <c r="I19" i="13"/>
  <c r="O19" i="13"/>
  <c r="S7" i="13" a="1"/>
  <c r="S7" i="13"/>
  <c r="H27" i="13"/>
  <c r="I23" i="13"/>
  <c r="O23" i="13"/>
  <c r="S16" i="13" a="1"/>
  <c r="S16" i="13"/>
  <c r="H5" i="13"/>
  <c r="I22" i="13"/>
  <c r="O22" i="13"/>
  <c r="S17" i="13" a="1"/>
  <c r="S17" i="13"/>
  <c r="I31" i="13"/>
  <c r="R19" i="13"/>
  <c r="H11" i="13"/>
  <c r="I27" i="13"/>
  <c r="O27" i="13"/>
  <c r="J23" i="13"/>
  <c r="P23" i="13"/>
  <c r="R23" i="13"/>
  <c r="H6" i="13"/>
  <c r="I5" i="13"/>
  <c r="O5" i="13"/>
  <c r="J22" i="13"/>
  <c r="P22" i="13"/>
  <c r="R22" i="13"/>
  <c r="K13" i="13"/>
  <c r="J31" i="13"/>
  <c r="H20" i="13"/>
  <c r="I14" i="13"/>
  <c r="O14" i="13"/>
  <c r="J19" i="13"/>
  <c r="P19" i="13"/>
  <c r="H12" i="13"/>
  <c r="I20" i="13"/>
  <c r="O20" i="13"/>
  <c r="J14" i="13"/>
  <c r="P14" i="13"/>
  <c r="H18" i="13"/>
  <c r="I11" i="13"/>
  <c r="O11" i="13"/>
  <c r="J27" i="13"/>
  <c r="P27" i="13"/>
  <c r="H8" i="13"/>
  <c r="I6" i="13"/>
  <c r="O6" i="13"/>
  <c r="J5" i="13"/>
  <c r="P5" i="13"/>
  <c r="J20" i="13"/>
  <c r="P20" i="13"/>
  <c r="R20" i="13"/>
  <c r="J11" i="13"/>
  <c r="P11" i="13"/>
  <c r="R11" i="13"/>
  <c r="J6" i="13"/>
  <c r="P6" i="13"/>
  <c r="R6" i="13"/>
  <c r="J12" i="13"/>
  <c r="P12" i="13"/>
  <c r="S20" i="13" a="1"/>
  <c r="S20" i="13"/>
  <c r="J18" i="13"/>
  <c r="P18" i="13"/>
  <c r="J8" i="13"/>
  <c r="P8" i="13"/>
  <c r="R31" i="13"/>
  <c r="N20" i="12"/>
  <c r="O20" i="12"/>
  <c r="N4" i="12"/>
  <c r="O4" i="12"/>
  <c r="N5" i="12"/>
  <c r="O5" i="12"/>
  <c r="N6" i="12"/>
  <c r="O6" i="12"/>
  <c r="N8" i="12"/>
  <c r="O8" i="12"/>
  <c r="N11" i="12"/>
  <c r="O11" i="12"/>
  <c r="N7" i="12"/>
  <c r="O7" i="12"/>
  <c r="N24" i="12"/>
  <c r="O24" i="12"/>
  <c r="N23" i="12"/>
  <c r="O23" i="12"/>
  <c r="N21" i="12"/>
  <c r="O21" i="12"/>
  <c r="N17" i="12"/>
  <c r="O17" i="12"/>
  <c r="S30" i="12"/>
  <c r="B30" i="12"/>
  <c r="U30" i="12" a="1"/>
  <c r="U30" i="12"/>
  <c r="B29" i="12"/>
  <c r="K29" i="12"/>
  <c r="R29" i="12"/>
  <c r="O27" i="12"/>
  <c r="N27" i="12"/>
  <c r="B27" i="12"/>
  <c r="T27" i="12"/>
  <c r="O25" i="12"/>
  <c r="N25" i="12"/>
  <c r="B25" i="12"/>
  <c r="U25" i="12" a="1"/>
  <c r="U25" i="12"/>
  <c r="O14" i="12"/>
  <c r="N14" i="12"/>
  <c r="B14" i="12"/>
  <c r="K14" i="12"/>
  <c r="R14" i="12"/>
  <c r="O18" i="12"/>
  <c r="N18" i="12"/>
  <c r="B18" i="12"/>
  <c r="U18" i="12" a="1"/>
  <c r="U18" i="12"/>
  <c r="O22" i="12"/>
  <c r="N22" i="12"/>
  <c r="B22" i="12"/>
  <c r="J22" i="12"/>
  <c r="O15" i="12"/>
  <c r="N15" i="12"/>
  <c r="B15" i="12"/>
  <c r="U15" i="12" a="1"/>
  <c r="U15" i="12"/>
  <c r="O19" i="12"/>
  <c r="N19" i="12"/>
  <c r="B19" i="12"/>
  <c r="U19" i="12" a="1"/>
  <c r="U19" i="12"/>
  <c r="O9" i="12"/>
  <c r="N9" i="12"/>
  <c r="B9" i="12"/>
  <c r="K9" i="12"/>
  <c r="R9" i="12"/>
  <c r="O13" i="12"/>
  <c r="N13" i="12"/>
  <c r="B13" i="12"/>
  <c r="T13" i="12"/>
  <c r="O16" i="12"/>
  <c r="N16" i="12"/>
  <c r="B16" i="12"/>
  <c r="U16" i="12" a="1"/>
  <c r="U16" i="12"/>
  <c r="O12" i="12"/>
  <c r="N12" i="12"/>
  <c r="B12" i="12"/>
  <c r="T12" i="12"/>
  <c r="O28" i="12"/>
  <c r="N28" i="12"/>
  <c r="B28" i="12"/>
  <c r="U28" i="12" a="1"/>
  <c r="U28" i="12"/>
  <c r="O26" i="12"/>
  <c r="N26" i="12"/>
  <c r="B26" i="12"/>
  <c r="J26" i="12"/>
  <c r="O10" i="12"/>
  <c r="N10" i="12"/>
  <c r="B10" i="12"/>
  <c r="U10" i="12" a="1"/>
  <c r="U10" i="12"/>
  <c r="B17" i="12"/>
  <c r="U17" i="12" a="1"/>
  <c r="U17" i="12"/>
  <c r="B21" i="12"/>
  <c r="K21" i="12"/>
  <c r="R21" i="12"/>
  <c r="B23" i="12"/>
  <c r="T23" i="12"/>
  <c r="B24" i="12"/>
  <c r="U24" i="12" a="1"/>
  <c r="U24" i="12"/>
  <c r="B7" i="12"/>
  <c r="K7" i="12"/>
  <c r="R7" i="12"/>
  <c r="B11" i="12"/>
  <c r="U11" i="12" a="1"/>
  <c r="U11" i="12"/>
  <c r="B8" i="12"/>
  <c r="J8" i="12"/>
  <c r="Q8" i="12"/>
  <c r="B6" i="12"/>
  <c r="U6" i="12" a="1"/>
  <c r="U6" i="12"/>
  <c r="B5" i="12"/>
  <c r="U5" i="12" a="1"/>
  <c r="U5" i="12"/>
  <c r="B4" i="12"/>
  <c r="K4" i="12"/>
  <c r="R4" i="12"/>
  <c r="B20" i="12"/>
  <c r="K20" i="12"/>
  <c r="R20" i="12"/>
  <c r="G1" i="12"/>
  <c r="F1" i="12"/>
  <c r="E1" i="12"/>
  <c r="I30" i="12"/>
  <c r="J30" i="12"/>
  <c r="Q40" i="14"/>
  <c r="Q14" i="14"/>
  <c r="K15" i="13"/>
  <c r="K22" i="14"/>
  <c r="T7" i="12"/>
  <c r="Q27" i="14"/>
  <c r="K14" i="14"/>
  <c r="K40" i="14"/>
  <c r="Q4" i="14"/>
  <c r="Q7" i="14"/>
  <c r="K5" i="14"/>
  <c r="Q5" i="14"/>
  <c r="K39" i="14"/>
  <c r="Q39" i="14"/>
  <c r="Q35" i="14"/>
  <c r="K35" i="14"/>
  <c r="K27" i="14"/>
  <c r="C26" i="14"/>
  <c r="C9" i="14"/>
  <c r="C32" i="14"/>
  <c r="K24" i="14"/>
  <c r="Q24" i="14"/>
  <c r="C14" i="14"/>
  <c r="C31" i="14"/>
  <c r="C16" i="14"/>
  <c r="C22" i="14"/>
  <c r="C35" i="14"/>
  <c r="C12" i="14"/>
  <c r="C24" i="14"/>
  <c r="C13" i="14"/>
  <c r="C5" i="14"/>
  <c r="C43" i="14"/>
  <c r="Q12" i="14"/>
  <c r="C28" i="14"/>
  <c r="C33" i="14"/>
  <c r="C4" i="14"/>
  <c r="C18" i="14"/>
  <c r="K4" i="14"/>
  <c r="C17" i="14"/>
  <c r="K7" i="14"/>
  <c r="C25" i="14"/>
  <c r="C23" i="14"/>
  <c r="C6" i="14"/>
  <c r="C19" i="14"/>
  <c r="C34" i="14"/>
  <c r="C10" i="14"/>
  <c r="C29" i="14"/>
  <c r="C39" i="14"/>
  <c r="C27" i="14"/>
  <c r="C15" i="14"/>
  <c r="C11" i="14"/>
  <c r="C38" i="14"/>
  <c r="Q13" i="14"/>
  <c r="C20" i="14"/>
  <c r="C40" i="14"/>
  <c r="C7" i="14"/>
  <c r="C44" i="14"/>
  <c r="C36" i="14"/>
  <c r="C8" i="14"/>
  <c r="C21" i="14"/>
  <c r="C30" i="14"/>
  <c r="C37" i="14"/>
  <c r="K12" i="14"/>
  <c r="K15" i="14"/>
  <c r="K32" i="14"/>
  <c r="K44" i="14"/>
  <c r="Q15" i="14"/>
  <c r="Q19" i="14"/>
  <c r="Q32" i="14"/>
  <c r="K25" i="14"/>
  <c r="N25" i="14"/>
  <c r="Q25" i="14"/>
  <c r="N6" i="14"/>
  <c r="Q6" i="14"/>
  <c r="K6" i="14"/>
  <c r="N43" i="14"/>
  <c r="Q43" i="14"/>
  <c r="K43" i="14"/>
  <c r="K29" i="14"/>
  <c r="N29" i="14"/>
  <c r="Q29" i="14"/>
  <c r="N20" i="14"/>
  <c r="Q20" i="14"/>
  <c r="K20" i="14"/>
  <c r="K18" i="14"/>
  <c r="K13" i="14"/>
  <c r="Q18" i="14"/>
  <c r="K19" i="14"/>
  <c r="K28" i="14"/>
  <c r="N28" i="14"/>
  <c r="Q28" i="14"/>
  <c r="N9" i="14"/>
  <c r="Q9" i="14"/>
  <c r="K9" i="14"/>
  <c r="K31" i="13"/>
  <c r="C4" i="13"/>
  <c r="Q15" i="13"/>
  <c r="N29" i="13"/>
  <c r="Q29" i="13"/>
  <c r="Q10" i="13"/>
  <c r="K16" i="13"/>
  <c r="K21" i="13"/>
  <c r="N30" i="13"/>
  <c r="Q30" i="13"/>
  <c r="K30" i="13"/>
  <c r="Q25" i="13"/>
  <c r="Q19" i="13"/>
  <c r="Q23" i="13"/>
  <c r="K4" i="13"/>
  <c r="Q9" i="13"/>
  <c r="Q26" i="13"/>
  <c r="Q21" i="13"/>
  <c r="C29" i="13"/>
  <c r="K25" i="13"/>
  <c r="C14" i="13"/>
  <c r="K10" i="13"/>
  <c r="C19" i="13"/>
  <c r="K26" i="13"/>
  <c r="K9" i="13"/>
  <c r="C28" i="13"/>
  <c r="Q28" i="13"/>
  <c r="K7" i="13"/>
  <c r="C31" i="13"/>
  <c r="C6" i="13"/>
  <c r="C27" i="13"/>
  <c r="C18" i="13"/>
  <c r="C22" i="13"/>
  <c r="C15" i="13"/>
  <c r="C30" i="13"/>
  <c r="C17" i="13"/>
  <c r="C8" i="13"/>
  <c r="C16" i="13"/>
  <c r="C12" i="13"/>
  <c r="C25" i="13"/>
  <c r="C5" i="13"/>
  <c r="C26" i="13"/>
  <c r="C13" i="13"/>
  <c r="K23" i="13"/>
  <c r="C20" i="13"/>
  <c r="C10" i="13"/>
  <c r="C9" i="13"/>
  <c r="C23" i="13"/>
  <c r="K28" i="13"/>
  <c r="C11" i="13"/>
  <c r="C21" i="13"/>
  <c r="C7" i="13"/>
  <c r="N24" i="13"/>
  <c r="Q24" i="13"/>
  <c r="K24" i="13"/>
  <c r="K17" i="13"/>
  <c r="Q22" i="13"/>
  <c r="N5" i="13"/>
  <c r="Q5" i="13"/>
  <c r="K5" i="13"/>
  <c r="K6" i="13"/>
  <c r="N6" i="13"/>
  <c r="Q6" i="13"/>
  <c r="K20" i="13"/>
  <c r="N20" i="13"/>
  <c r="Q20" i="13"/>
  <c r="K8" i="13"/>
  <c r="N8" i="13"/>
  <c r="Q8" i="13"/>
  <c r="K12" i="13"/>
  <c r="N12" i="13"/>
  <c r="Q12" i="13"/>
  <c r="K11" i="13"/>
  <c r="N11" i="13"/>
  <c r="Q11" i="13"/>
  <c r="N14" i="13"/>
  <c r="Q14" i="13"/>
  <c r="K14" i="13"/>
  <c r="K18" i="13"/>
  <c r="N18" i="13"/>
  <c r="Q18" i="13"/>
  <c r="N27" i="13"/>
  <c r="Q27" i="13"/>
  <c r="K27" i="13"/>
  <c r="K22" i="13"/>
  <c r="K19" i="13"/>
  <c r="T8" i="12"/>
  <c r="I25" i="12"/>
  <c r="P25" i="12"/>
  <c r="I7" i="12"/>
  <c r="P7" i="12"/>
  <c r="I23" i="12"/>
  <c r="P23" i="12"/>
  <c r="U14" i="12" a="1"/>
  <c r="U14" i="12"/>
  <c r="U22" i="12" a="1"/>
  <c r="U22" i="12"/>
  <c r="J25" i="12"/>
  <c r="Q25" i="12"/>
  <c r="J7" i="12"/>
  <c r="Q7" i="12"/>
  <c r="T14" i="12"/>
  <c r="I8" i="12"/>
  <c r="P8" i="12"/>
  <c r="K8" i="12"/>
  <c r="R8" i="12"/>
  <c r="T26" i="12"/>
  <c r="K16" i="12"/>
  <c r="R16" i="12"/>
  <c r="I22" i="12"/>
  <c r="P22" i="12"/>
  <c r="J14" i="12"/>
  <c r="Q14" i="12"/>
  <c r="U8" i="12" a="1"/>
  <c r="U8" i="12"/>
  <c r="U7" i="12" a="1"/>
  <c r="U7" i="12"/>
  <c r="U23" i="12" a="1"/>
  <c r="U23" i="12"/>
  <c r="I14" i="12"/>
  <c r="P14" i="12"/>
  <c r="J27" i="12"/>
  <c r="Q27" i="12"/>
  <c r="J5" i="12"/>
  <c r="Q5" i="12"/>
  <c r="K11" i="12"/>
  <c r="R11" i="12"/>
  <c r="I24" i="12"/>
  <c r="U26" i="12" a="1"/>
  <c r="U26" i="12"/>
  <c r="U12" i="12" a="1"/>
  <c r="U12" i="12"/>
  <c r="U13" i="12" a="1"/>
  <c r="U13" i="12"/>
  <c r="T22" i="12"/>
  <c r="K25" i="12"/>
  <c r="R25" i="12"/>
  <c r="T11" i="12"/>
  <c r="J24" i="12"/>
  <c r="Q24" i="12"/>
  <c r="T24" i="12"/>
  <c r="U27" i="12" a="1"/>
  <c r="U27" i="12"/>
  <c r="U20" i="12" a="1"/>
  <c r="U20" i="12"/>
  <c r="J23" i="12"/>
  <c r="Q23" i="12"/>
  <c r="K12" i="12"/>
  <c r="R12" i="12"/>
  <c r="J19" i="12"/>
  <c r="Q19" i="12"/>
  <c r="K22" i="12"/>
  <c r="R22" i="12"/>
  <c r="I27" i="12"/>
  <c r="P27" i="12"/>
  <c r="I12" i="12"/>
  <c r="P12" i="12"/>
  <c r="I13" i="12"/>
  <c r="P13" i="12"/>
  <c r="J12" i="12"/>
  <c r="Q12" i="12"/>
  <c r="J16" i="12"/>
  <c r="Q16" i="12"/>
  <c r="J13" i="12"/>
  <c r="Q13" i="12"/>
  <c r="K18" i="12"/>
  <c r="R18" i="12"/>
  <c r="K24" i="12"/>
  <c r="R24" i="12"/>
  <c r="J17" i="12"/>
  <c r="Q17" i="12"/>
  <c r="I26" i="12"/>
  <c r="P26" i="12"/>
  <c r="T18" i="12"/>
  <c r="T25" i="12"/>
  <c r="K28" i="12"/>
  <c r="R28" i="12"/>
  <c r="K26" i="12"/>
  <c r="R26" i="12"/>
  <c r="T28" i="12"/>
  <c r="T16" i="12"/>
  <c r="J20" i="12"/>
  <c r="Q20" i="12"/>
  <c r="I16" i="12"/>
  <c r="P16" i="12"/>
  <c r="Q22" i="12"/>
  <c r="Q26" i="12"/>
  <c r="I21" i="12"/>
  <c r="I9" i="12"/>
  <c r="I29" i="12"/>
  <c r="T29" i="12"/>
  <c r="I20" i="12"/>
  <c r="T20" i="12"/>
  <c r="J4" i="12"/>
  <c r="Q4" i="12"/>
  <c r="I5" i="12"/>
  <c r="K23" i="12"/>
  <c r="J21" i="12"/>
  <c r="Q21" i="12"/>
  <c r="I17" i="12"/>
  <c r="K13" i="12"/>
  <c r="R13" i="12"/>
  <c r="J9" i="12"/>
  <c r="Q9" i="12"/>
  <c r="I19" i="12"/>
  <c r="K27" i="12"/>
  <c r="J29" i="12"/>
  <c r="Q29" i="12"/>
  <c r="U29" i="12" a="1"/>
  <c r="U29" i="12"/>
  <c r="K30" i="12"/>
  <c r="L30" i="12"/>
  <c r="T4" i="12"/>
  <c r="I6" i="12"/>
  <c r="T21" i="12"/>
  <c r="T9" i="12"/>
  <c r="I15" i="12"/>
  <c r="A1" i="12"/>
  <c r="U4" i="12" a="1"/>
  <c r="U4" i="12"/>
  <c r="K5" i="12"/>
  <c r="R5" i="12"/>
  <c r="T5" i="12"/>
  <c r="J6" i="12"/>
  <c r="Q6" i="12"/>
  <c r="U21" i="12" a="1"/>
  <c r="U21" i="12"/>
  <c r="K17" i="12"/>
  <c r="R17" i="12"/>
  <c r="T17" i="12"/>
  <c r="J10" i="12"/>
  <c r="Q10" i="12"/>
  <c r="U9" i="12" a="1"/>
  <c r="U9" i="12"/>
  <c r="K19" i="12"/>
  <c r="R19" i="12"/>
  <c r="T19" i="12"/>
  <c r="J15" i="12"/>
  <c r="Q15" i="12"/>
  <c r="I4" i="12"/>
  <c r="K6" i="12"/>
  <c r="R6" i="12"/>
  <c r="T6" i="12"/>
  <c r="I11" i="12"/>
  <c r="K10" i="12"/>
  <c r="R10" i="12"/>
  <c r="T10" i="12"/>
  <c r="I28" i="12"/>
  <c r="K15" i="12"/>
  <c r="R15" i="12"/>
  <c r="T15" i="12"/>
  <c r="I18" i="12"/>
  <c r="T30" i="12"/>
  <c r="I10" i="12"/>
  <c r="J11" i="12"/>
  <c r="Q11" i="12"/>
  <c r="J28" i="12"/>
  <c r="Q28" i="12"/>
  <c r="J18" i="12"/>
  <c r="Q18" i="12"/>
  <c r="S13" i="12"/>
  <c r="S8" i="12"/>
  <c r="S14" i="12"/>
  <c r="S25" i="12"/>
  <c r="L7" i="12"/>
  <c r="S7" i="12"/>
  <c r="S22" i="12"/>
  <c r="L25" i="12"/>
  <c r="S26" i="12"/>
  <c r="L8" i="12"/>
  <c r="L22" i="12"/>
  <c r="P4" i="12"/>
  <c r="S4" i="12"/>
  <c r="L4" i="12"/>
  <c r="L6" i="12"/>
  <c r="P6" i="12"/>
  <c r="S6" i="12"/>
  <c r="L17" i="12"/>
  <c r="P17" i="12"/>
  <c r="S17" i="12"/>
  <c r="P24" i="12"/>
  <c r="S24" i="12"/>
  <c r="L24" i="12"/>
  <c r="L20" i="12"/>
  <c r="P20" i="12"/>
  <c r="S20" i="12"/>
  <c r="L11" i="12"/>
  <c r="P11" i="12"/>
  <c r="S11" i="12"/>
  <c r="R23" i="12"/>
  <c r="S23" i="12"/>
  <c r="L14" i="12"/>
  <c r="L23" i="12"/>
  <c r="P5" i="12"/>
  <c r="S5" i="12"/>
  <c r="L5" i="12"/>
  <c r="L21" i="12"/>
  <c r="P21" i="12"/>
  <c r="S21" i="12"/>
  <c r="L12" i="12"/>
  <c r="L13" i="12"/>
  <c r="L16" i="12"/>
  <c r="L26" i="12"/>
  <c r="S16" i="12"/>
  <c r="S12" i="12"/>
  <c r="L10" i="12"/>
  <c r="P10" i="12"/>
  <c r="S10" i="12"/>
  <c r="P9" i="12"/>
  <c r="S9" i="12"/>
  <c r="L9" i="12"/>
  <c r="L18" i="12"/>
  <c r="P18" i="12"/>
  <c r="S18" i="12"/>
  <c r="R27" i="12"/>
  <c r="S27" i="12"/>
  <c r="L27" i="12"/>
  <c r="P19" i="12"/>
  <c r="S19" i="12"/>
  <c r="L19" i="12"/>
  <c r="L28" i="12"/>
  <c r="P28" i="12"/>
  <c r="S28" i="12"/>
  <c r="L15" i="12"/>
  <c r="P15" i="12"/>
  <c r="S15" i="12"/>
  <c r="C29" i="12"/>
  <c r="C9" i="12"/>
  <c r="C21" i="12"/>
  <c r="C4" i="12"/>
  <c r="C30" i="12"/>
  <c r="C23" i="12"/>
  <c r="C27" i="12"/>
  <c r="C13" i="12"/>
  <c r="C25" i="12"/>
  <c r="C16" i="12"/>
  <c r="C24" i="12"/>
  <c r="C14" i="12"/>
  <c r="C12" i="12"/>
  <c r="C7" i="12"/>
  <c r="C18" i="12"/>
  <c r="C28" i="12"/>
  <c r="C11" i="12"/>
  <c r="C22" i="12"/>
  <c r="C17" i="12"/>
  <c r="C26" i="12"/>
  <c r="C8" i="12"/>
  <c r="C15" i="12"/>
  <c r="C10" i="12"/>
  <c r="C6" i="12"/>
  <c r="C19" i="12"/>
  <c r="C5" i="12"/>
  <c r="C20" i="12"/>
  <c r="P29" i="12"/>
  <c r="S29" i="12"/>
  <c r="L29" i="12"/>
</calcChain>
</file>

<file path=xl/sharedStrings.xml><?xml version="1.0" encoding="utf-8"?>
<sst xmlns="http://schemas.openxmlformats.org/spreadsheetml/2006/main" count="563" uniqueCount="173">
  <si>
    <t>Name</t>
  </si>
  <si>
    <t>rot</t>
  </si>
  <si>
    <t>gelb</t>
  </si>
  <si>
    <t>grün</t>
  </si>
  <si>
    <t>d-gelb</t>
  </si>
  <si>
    <t>d-grün</t>
  </si>
  <si>
    <t>d-rot</t>
  </si>
  <si>
    <t>Gramm</t>
  </si>
  <si>
    <t>n</t>
  </si>
  <si>
    <t>d</t>
  </si>
  <si>
    <t>n^</t>
  </si>
  <si>
    <t>χ²</t>
  </si>
  <si>
    <t>χ²(lap)</t>
  </si>
  <si>
    <t>Daniel</t>
  </si>
  <si>
    <t>Gwen L</t>
  </si>
  <si>
    <t>Gwen R</t>
  </si>
  <si>
    <t>Nils</t>
  </si>
  <si>
    <t>Michael</t>
  </si>
  <si>
    <t>Ina</t>
  </si>
  <si>
    <t>Tobias</t>
  </si>
  <si>
    <t>Jörg</t>
  </si>
  <si>
    <t>Anja</t>
  </si>
  <si>
    <t>Heinz</t>
  </si>
  <si>
    <t>Olaf</t>
  </si>
  <si>
    <t>Johann</t>
  </si>
  <si>
    <t>Simon</t>
  </si>
  <si>
    <t>Cristian</t>
  </si>
  <si>
    <t>Isabel</t>
  </si>
  <si>
    <t>Debora</t>
  </si>
  <si>
    <t>Joachim</t>
  </si>
  <si>
    <t>Jan</t>
  </si>
  <si>
    <t>Martina</t>
  </si>
  <si>
    <t>Bastian</t>
  </si>
  <si>
    <t>Sebastian</t>
  </si>
  <si>
    <t>Nadine</t>
  </si>
  <si>
    <t>Lina</t>
  </si>
  <si>
    <t>Andi</t>
  </si>
  <si>
    <t>Markus</t>
  </si>
  <si>
    <t>Stefka</t>
  </si>
  <si>
    <t>Wilfried</t>
  </si>
  <si>
    <t>d(lap)</t>
  </si>
  <si>
    <t>kritisch</t>
  </si>
  <si>
    <t>d1</t>
  </si>
  <si>
    <t>d2</t>
  </si>
  <si>
    <t>Wolfgang</t>
  </si>
  <si>
    <t>Martin</t>
  </si>
  <si>
    <t>Gabi</t>
  </si>
  <si>
    <t>Jochen</t>
  </si>
  <si>
    <t>Gabriela</t>
  </si>
  <si>
    <t>Stefan</t>
  </si>
  <si>
    <t>Robert</t>
  </si>
  <si>
    <t>Thorben</t>
  </si>
  <si>
    <t>Jens</t>
  </si>
  <si>
    <t>Angela</t>
  </si>
  <si>
    <t>Christin</t>
  </si>
  <si>
    <t>Corinna</t>
  </si>
  <si>
    <t>Maike</t>
  </si>
  <si>
    <t>Elke</t>
  </si>
  <si>
    <t>Anna</t>
  </si>
  <si>
    <t>Marc</t>
  </si>
  <si>
    <t>Ute</t>
  </si>
  <si>
    <t>Rolf</t>
  </si>
  <si>
    <t>Frank</t>
  </si>
  <si>
    <t>Erika</t>
  </si>
  <si>
    <t>Petra</t>
  </si>
  <si>
    <t>Ingo</t>
  </si>
  <si>
    <t>Mirka</t>
  </si>
  <si>
    <t>Reinhard</t>
  </si>
  <si>
    <t>Thomas</t>
  </si>
  <si>
    <t>Regina</t>
  </si>
  <si>
    <t>Nadja</t>
  </si>
  <si>
    <t>Anne</t>
  </si>
  <si>
    <t>Beate</t>
  </si>
  <si>
    <t>Mirko</t>
  </si>
  <si>
    <t>Ekrim</t>
  </si>
  <si>
    <t>Inci</t>
  </si>
  <si>
    <t>Rike</t>
  </si>
  <si>
    <t>Ercam</t>
  </si>
  <si>
    <t>Sven</t>
  </si>
  <si>
    <t>Katrin</t>
  </si>
  <si>
    <t>Andrea</t>
  </si>
  <si>
    <t>Kartha</t>
  </si>
  <si>
    <t>Carsten</t>
  </si>
  <si>
    <t>Tamara</t>
  </si>
  <si>
    <t>Inga</t>
  </si>
  <si>
    <t>Kirsten</t>
  </si>
  <si>
    <t>Elvira</t>
  </si>
  <si>
    <t>Tina</t>
  </si>
  <si>
    <t>Alexa</t>
  </si>
  <si>
    <t>Meike</t>
  </si>
  <si>
    <t>Aymone</t>
  </si>
  <si>
    <t>Andreas</t>
  </si>
  <si>
    <t>Mario</t>
  </si>
  <si>
    <t>Marina</t>
  </si>
  <si>
    <t>Christine</t>
  </si>
  <si>
    <t>Svenja</t>
  </si>
  <si>
    <t>Bettina</t>
  </si>
  <si>
    <t>Cristina</t>
  </si>
  <si>
    <t>Simone</t>
  </si>
  <si>
    <t>Teresa</t>
  </si>
  <si>
    <t>Farber</t>
  </si>
  <si>
    <t>Effelberg</t>
  </si>
  <si>
    <t>Skeide-Panek</t>
  </si>
  <si>
    <t>Eva</t>
  </si>
  <si>
    <t>Wirtz</t>
  </si>
  <si>
    <t>Axel</t>
  </si>
  <si>
    <t>Luhn</t>
  </si>
  <si>
    <t>Pöplau</t>
  </si>
  <si>
    <t xml:space="preserve">Hagen </t>
  </si>
  <si>
    <t>Kathrin</t>
  </si>
  <si>
    <t>Angelika</t>
  </si>
  <si>
    <t>Jenifer</t>
  </si>
  <si>
    <t>Anke</t>
  </si>
  <si>
    <t>Kimberley</t>
  </si>
  <si>
    <t>Dominik</t>
  </si>
  <si>
    <t>Börge</t>
  </si>
  <si>
    <t>Marcel</t>
  </si>
  <si>
    <t>Sabine</t>
  </si>
  <si>
    <t>Nora</t>
  </si>
  <si>
    <t>Steffen</t>
  </si>
  <si>
    <t>Holger</t>
  </si>
  <si>
    <t>Kai</t>
  </si>
  <si>
    <t>Yoanna</t>
  </si>
  <si>
    <t>Melanie</t>
  </si>
  <si>
    <t>Rebecca</t>
  </si>
  <si>
    <t>Dennis</t>
  </si>
  <si>
    <t>Laura</t>
  </si>
  <si>
    <t>Viktor</t>
  </si>
  <si>
    <t>Birgit</t>
  </si>
  <si>
    <t>Gerhard</t>
  </si>
  <si>
    <t>Carina</t>
  </si>
  <si>
    <t>Arne</t>
  </si>
  <si>
    <t>Denis</t>
  </si>
  <si>
    <t>Sandra</t>
  </si>
  <si>
    <t>Claudia</t>
  </si>
  <si>
    <t>Monika</t>
  </si>
  <si>
    <t>Cornelia</t>
  </si>
  <si>
    <t>Peter</t>
  </si>
  <si>
    <t>Steffi</t>
  </si>
  <si>
    <t>Ell</t>
  </si>
  <si>
    <t>Marcus</t>
  </si>
  <si>
    <t>Miriam</t>
  </si>
  <si>
    <t>Julia</t>
  </si>
  <si>
    <t>Gudrun</t>
  </si>
  <si>
    <t>Manuel</t>
  </si>
  <si>
    <t>Lena</t>
  </si>
  <si>
    <t>Christian</t>
  </si>
  <si>
    <t>Sascha</t>
  </si>
  <si>
    <t>Norbert</t>
  </si>
  <si>
    <t>Agnes</t>
  </si>
  <si>
    <t>Chrisopher</t>
  </si>
  <si>
    <t>Hella</t>
  </si>
  <si>
    <t>Stephanie</t>
  </si>
  <si>
    <t>Fiona</t>
  </si>
  <si>
    <t>Frauke</t>
  </si>
  <si>
    <t>Elisabeth</t>
  </si>
  <si>
    <t>Katja</t>
  </si>
  <si>
    <t>Katharina</t>
  </si>
  <si>
    <t>Jürgen</t>
  </si>
  <si>
    <t>Verena</t>
  </si>
  <si>
    <t>Stephan</t>
  </si>
  <si>
    <t xml:space="preserve"> Marion</t>
  </si>
  <si>
    <t>Kristin</t>
  </si>
  <si>
    <t>Ludger</t>
  </si>
  <si>
    <t>Helga</t>
  </si>
  <si>
    <t>Mark</t>
  </si>
  <si>
    <t>Perlenzahl</t>
  </si>
  <si>
    <t>Nina</t>
  </si>
  <si>
    <t>Sana</t>
  </si>
  <si>
    <t>Kira</t>
  </si>
  <si>
    <t>Thorsten</t>
  </si>
  <si>
    <t>Luisa</t>
  </si>
  <si>
    <t>Farbian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</si>
</sst>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7030A0"/>
      <name val="Calibri"/>
      <family val="2"/>
      <scheme val="minor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165" fontId="1" fillId="0" borderId="0" xfId="0" applyNumberFormat="1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1" fillId="7" borderId="8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10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8" fillId="0" borderId="0" xfId="0" applyFont="1"/>
    <xf numFmtId="0" fontId="8" fillId="0" borderId="1" xfId="0" applyFont="1" applyBorder="1"/>
    <xf numFmtId="0" fontId="8" fillId="3" borderId="1" xfId="0" applyFont="1" applyFill="1" applyBorder="1"/>
  </cellXfs>
  <cellStyles count="1">
    <cellStyle name="Standard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Ex2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2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2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3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Ex3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Gramm-&gt;Anzahl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köln!$C$4:$C$42</c:f>
              <c:numCache>
                <c:formatCode>General</c:formatCode>
                <c:ptCount val="39"/>
                <c:pt idx="0">
                  <c:v>3.72</c:v>
                </c:pt>
                <c:pt idx="1">
                  <c:v>2.78</c:v>
                </c:pt>
                <c:pt idx="2">
                  <c:v>3.18</c:v>
                </c:pt>
                <c:pt idx="3">
                  <c:v>3.01</c:v>
                </c:pt>
                <c:pt idx="4">
                  <c:v>3.99</c:v>
                </c:pt>
                <c:pt idx="5">
                  <c:v>3.34</c:v>
                </c:pt>
                <c:pt idx="6">
                  <c:v>4.1100000000000003</c:v>
                </c:pt>
                <c:pt idx="7">
                  <c:v>4.04</c:v>
                </c:pt>
                <c:pt idx="8">
                  <c:v>3.77</c:v>
                </c:pt>
                <c:pt idx="9">
                  <c:v>3.59</c:v>
                </c:pt>
                <c:pt idx="10">
                  <c:v>3.29</c:v>
                </c:pt>
                <c:pt idx="11">
                  <c:v>2.4500000000000002</c:v>
                </c:pt>
                <c:pt idx="12">
                  <c:v>3.05</c:v>
                </c:pt>
                <c:pt idx="13">
                  <c:v>1.72</c:v>
                </c:pt>
                <c:pt idx="14">
                  <c:v>3.91</c:v>
                </c:pt>
                <c:pt idx="15">
                  <c:v>4.34</c:v>
                </c:pt>
                <c:pt idx="16">
                  <c:v>4.3099999999999996</c:v>
                </c:pt>
                <c:pt idx="17">
                  <c:v>3.19</c:v>
                </c:pt>
                <c:pt idx="18">
                  <c:v>3.06</c:v>
                </c:pt>
                <c:pt idx="19">
                  <c:v>3.77</c:v>
                </c:pt>
              </c:numCache>
            </c:numRef>
          </c:xVal>
          <c:yVal>
            <c:numRef>
              <c:f>köln!$G$4:$G$42</c:f>
              <c:numCache>
                <c:formatCode>General</c:formatCode>
                <c:ptCount val="39"/>
                <c:pt idx="0">
                  <c:v>61</c:v>
                </c:pt>
                <c:pt idx="1">
                  <c:v>46</c:v>
                </c:pt>
                <c:pt idx="2">
                  <c:v>54</c:v>
                </c:pt>
                <c:pt idx="3">
                  <c:v>50</c:v>
                </c:pt>
                <c:pt idx="4">
                  <c:v>65</c:v>
                </c:pt>
                <c:pt idx="5">
                  <c:v>54</c:v>
                </c:pt>
                <c:pt idx="6">
                  <c:v>60</c:v>
                </c:pt>
                <c:pt idx="7">
                  <c:v>67</c:v>
                </c:pt>
                <c:pt idx="8">
                  <c:v>63</c:v>
                </c:pt>
                <c:pt idx="9">
                  <c:v>60</c:v>
                </c:pt>
                <c:pt idx="10">
                  <c:v>56</c:v>
                </c:pt>
                <c:pt idx="11">
                  <c:v>41</c:v>
                </c:pt>
                <c:pt idx="12">
                  <c:v>50</c:v>
                </c:pt>
                <c:pt idx="13">
                  <c:v>29</c:v>
                </c:pt>
                <c:pt idx="14">
                  <c:v>65</c:v>
                </c:pt>
                <c:pt idx="15">
                  <c:v>73</c:v>
                </c:pt>
                <c:pt idx="16">
                  <c:v>73</c:v>
                </c:pt>
                <c:pt idx="17">
                  <c:v>55</c:v>
                </c:pt>
                <c:pt idx="18">
                  <c:v>51</c:v>
                </c:pt>
                <c:pt idx="19">
                  <c:v>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gramm-&gt;n</c:v>
                </c15:tx>
              </c15:filteredSeriesTitle>
            </c:ext>
            <c:ext xmlns:c16="http://schemas.microsoft.com/office/drawing/2014/chart" uri="{C3380CC4-5D6E-409C-BE32-E72D297353CC}">
              <c16:uniqueId val="{00000004-7DBE-4D13-990E-938012DFE94D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2"/>
            <c:backward val="1.5"/>
            <c:intercept val="0"/>
            <c:dispRSqr val="1"/>
            <c:dispEq val="1"/>
            <c:trendlineLbl>
              <c:layout>
                <c:manualLayout>
                  <c:x val="3.9169505569177556E-3"/>
                  <c:y val="0.645208548267482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köln!$C$4:$C$42</c:f>
              <c:numCache>
                <c:formatCode>General</c:formatCode>
                <c:ptCount val="39"/>
                <c:pt idx="0">
                  <c:v>3.72</c:v>
                </c:pt>
                <c:pt idx="1">
                  <c:v>2.78</c:v>
                </c:pt>
                <c:pt idx="2">
                  <c:v>3.18</c:v>
                </c:pt>
                <c:pt idx="3">
                  <c:v>3.01</c:v>
                </c:pt>
                <c:pt idx="4">
                  <c:v>3.99</c:v>
                </c:pt>
                <c:pt idx="5">
                  <c:v>3.34</c:v>
                </c:pt>
                <c:pt idx="6">
                  <c:v>4.1100000000000003</c:v>
                </c:pt>
                <c:pt idx="7">
                  <c:v>4.04</c:v>
                </c:pt>
                <c:pt idx="8">
                  <c:v>3.77</c:v>
                </c:pt>
                <c:pt idx="9">
                  <c:v>3.59</c:v>
                </c:pt>
                <c:pt idx="10">
                  <c:v>3.29</c:v>
                </c:pt>
                <c:pt idx="11">
                  <c:v>2.4500000000000002</c:v>
                </c:pt>
                <c:pt idx="12">
                  <c:v>3.05</c:v>
                </c:pt>
                <c:pt idx="13">
                  <c:v>1.72</c:v>
                </c:pt>
                <c:pt idx="14">
                  <c:v>3.91</c:v>
                </c:pt>
                <c:pt idx="15">
                  <c:v>4.34</c:v>
                </c:pt>
                <c:pt idx="16">
                  <c:v>4.3099999999999996</c:v>
                </c:pt>
                <c:pt idx="17">
                  <c:v>3.19</c:v>
                </c:pt>
                <c:pt idx="18">
                  <c:v>3.06</c:v>
                </c:pt>
                <c:pt idx="19">
                  <c:v>3.77</c:v>
                </c:pt>
              </c:numCache>
            </c:numRef>
          </c:xVal>
          <c:yVal>
            <c:numRef>
              <c:f>köln!$G$4:$G$42</c:f>
              <c:numCache>
                <c:formatCode>General</c:formatCode>
                <c:ptCount val="39"/>
                <c:pt idx="0">
                  <c:v>61</c:v>
                </c:pt>
                <c:pt idx="1">
                  <c:v>46</c:v>
                </c:pt>
                <c:pt idx="2">
                  <c:v>54</c:v>
                </c:pt>
                <c:pt idx="3">
                  <c:v>50</c:v>
                </c:pt>
                <c:pt idx="4">
                  <c:v>65</c:v>
                </c:pt>
                <c:pt idx="5">
                  <c:v>54</c:v>
                </c:pt>
                <c:pt idx="6">
                  <c:v>60</c:v>
                </c:pt>
                <c:pt idx="7">
                  <c:v>67</c:v>
                </c:pt>
                <c:pt idx="8">
                  <c:v>63</c:v>
                </c:pt>
                <c:pt idx="9">
                  <c:v>60</c:v>
                </c:pt>
                <c:pt idx="10">
                  <c:v>56</c:v>
                </c:pt>
                <c:pt idx="11">
                  <c:v>41</c:v>
                </c:pt>
                <c:pt idx="12">
                  <c:v>50</c:v>
                </c:pt>
                <c:pt idx="13">
                  <c:v>29</c:v>
                </c:pt>
                <c:pt idx="14">
                  <c:v>65</c:v>
                </c:pt>
                <c:pt idx="15">
                  <c:v>73</c:v>
                </c:pt>
                <c:pt idx="16">
                  <c:v>73</c:v>
                </c:pt>
                <c:pt idx="17">
                  <c:v>55</c:v>
                </c:pt>
                <c:pt idx="18">
                  <c:v>51</c:v>
                </c:pt>
                <c:pt idx="19">
                  <c:v>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gramm-&gt;n</c:v>
                </c15:tx>
              </c15:filteredSeriesTitle>
            </c:ext>
            <c:ext xmlns:c16="http://schemas.microsoft.com/office/drawing/2014/chart" uri="{C3380CC4-5D6E-409C-BE32-E72D297353CC}">
              <c16:uniqueId val="{00000003-7DBE-4D13-990E-938012DFE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191144"/>
        <c:axId val="2096187576"/>
      </c:scatterChart>
      <c:valAx>
        <c:axId val="209619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187576"/>
        <c:crosses val="autoZero"/>
        <c:crossBetween val="midCat"/>
        <c:minorUnit val="0.5"/>
      </c:valAx>
      <c:valAx>
        <c:axId val="209618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19114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Gramm-&gt;Anzahl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köln!$C$4:$C$42</c:f>
              <c:numCache>
                <c:formatCode>General</c:formatCode>
                <c:ptCount val="39"/>
                <c:pt idx="0">
                  <c:v>3.72</c:v>
                </c:pt>
                <c:pt idx="1">
                  <c:v>2.78</c:v>
                </c:pt>
                <c:pt idx="2">
                  <c:v>3.18</c:v>
                </c:pt>
                <c:pt idx="3">
                  <c:v>3.01</c:v>
                </c:pt>
                <c:pt idx="4">
                  <c:v>3.99</c:v>
                </c:pt>
                <c:pt idx="5">
                  <c:v>3.34</c:v>
                </c:pt>
                <c:pt idx="6">
                  <c:v>4.1100000000000003</c:v>
                </c:pt>
                <c:pt idx="7">
                  <c:v>4.04</c:v>
                </c:pt>
                <c:pt idx="8">
                  <c:v>3.77</c:v>
                </c:pt>
                <c:pt idx="9">
                  <c:v>3.59</c:v>
                </c:pt>
                <c:pt idx="10">
                  <c:v>3.29</c:v>
                </c:pt>
                <c:pt idx="11">
                  <c:v>2.4500000000000002</c:v>
                </c:pt>
                <c:pt idx="12">
                  <c:v>3.05</c:v>
                </c:pt>
                <c:pt idx="13">
                  <c:v>1.72</c:v>
                </c:pt>
                <c:pt idx="14">
                  <c:v>3.91</c:v>
                </c:pt>
                <c:pt idx="15">
                  <c:v>4.34</c:v>
                </c:pt>
                <c:pt idx="16">
                  <c:v>4.3099999999999996</c:v>
                </c:pt>
                <c:pt idx="17">
                  <c:v>3.19</c:v>
                </c:pt>
                <c:pt idx="18">
                  <c:v>3.06</c:v>
                </c:pt>
                <c:pt idx="19">
                  <c:v>3.77</c:v>
                </c:pt>
              </c:numCache>
            </c:numRef>
          </c:xVal>
          <c:yVal>
            <c:numRef>
              <c:f>köln!$G$4:$G$42</c:f>
              <c:numCache>
                <c:formatCode>General</c:formatCode>
                <c:ptCount val="39"/>
                <c:pt idx="0">
                  <c:v>61</c:v>
                </c:pt>
                <c:pt idx="1">
                  <c:v>46</c:v>
                </c:pt>
                <c:pt idx="2">
                  <c:v>54</c:v>
                </c:pt>
                <c:pt idx="3">
                  <c:v>50</c:v>
                </c:pt>
                <c:pt idx="4">
                  <c:v>65</c:v>
                </c:pt>
                <c:pt idx="5">
                  <c:v>54</c:v>
                </c:pt>
                <c:pt idx="6">
                  <c:v>60</c:v>
                </c:pt>
                <c:pt idx="7">
                  <c:v>67</c:v>
                </c:pt>
                <c:pt idx="8">
                  <c:v>63</c:v>
                </c:pt>
                <c:pt idx="9">
                  <c:v>60</c:v>
                </c:pt>
                <c:pt idx="10">
                  <c:v>56</c:v>
                </c:pt>
                <c:pt idx="11">
                  <c:v>41</c:v>
                </c:pt>
                <c:pt idx="12">
                  <c:v>50</c:v>
                </c:pt>
                <c:pt idx="13">
                  <c:v>29</c:v>
                </c:pt>
                <c:pt idx="14">
                  <c:v>65</c:v>
                </c:pt>
                <c:pt idx="15">
                  <c:v>73</c:v>
                </c:pt>
                <c:pt idx="16">
                  <c:v>73</c:v>
                </c:pt>
                <c:pt idx="17">
                  <c:v>55</c:v>
                </c:pt>
                <c:pt idx="18">
                  <c:v>51</c:v>
                </c:pt>
                <c:pt idx="19">
                  <c:v>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gramm-&gt;n</c:v>
                </c15:tx>
              </c15:filteredSeriesTitle>
            </c:ext>
            <c:ext xmlns:c16="http://schemas.microsoft.com/office/drawing/2014/chart" uri="{C3380CC4-5D6E-409C-BE32-E72D297353CC}">
              <c16:uniqueId val="{00000000-70B6-4155-BAF7-C0D2990F62DE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2"/>
            <c:backward val="1.5"/>
            <c:dispRSqr val="1"/>
            <c:dispEq val="1"/>
            <c:trendlineLbl>
              <c:layout>
                <c:manualLayout>
                  <c:x val="3.9169505569177556E-3"/>
                  <c:y val="0.645208548267482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köln!$C$4:$C$42</c:f>
              <c:numCache>
                <c:formatCode>General</c:formatCode>
                <c:ptCount val="39"/>
                <c:pt idx="0">
                  <c:v>3.72</c:v>
                </c:pt>
                <c:pt idx="1">
                  <c:v>2.78</c:v>
                </c:pt>
                <c:pt idx="2">
                  <c:v>3.18</c:v>
                </c:pt>
                <c:pt idx="3">
                  <c:v>3.01</c:v>
                </c:pt>
                <c:pt idx="4">
                  <c:v>3.99</c:v>
                </c:pt>
                <c:pt idx="5">
                  <c:v>3.34</c:v>
                </c:pt>
                <c:pt idx="6">
                  <c:v>4.1100000000000003</c:v>
                </c:pt>
                <c:pt idx="7">
                  <c:v>4.04</c:v>
                </c:pt>
                <c:pt idx="8">
                  <c:v>3.77</c:v>
                </c:pt>
                <c:pt idx="9">
                  <c:v>3.59</c:v>
                </c:pt>
                <c:pt idx="10">
                  <c:v>3.29</c:v>
                </c:pt>
                <c:pt idx="11">
                  <c:v>2.4500000000000002</c:v>
                </c:pt>
                <c:pt idx="12">
                  <c:v>3.05</c:v>
                </c:pt>
                <c:pt idx="13">
                  <c:v>1.72</c:v>
                </c:pt>
                <c:pt idx="14">
                  <c:v>3.91</c:v>
                </c:pt>
                <c:pt idx="15">
                  <c:v>4.34</c:v>
                </c:pt>
                <c:pt idx="16">
                  <c:v>4.3099999999999996</c:v>
                </c:pt>
                <c:pt idx="17">
                  <c:v>3.19</c:v>
                </c:pt>
                <c:pt idx="18">
                  <c:v>3.06</c:v>
                </c:pt>
                <c:pt idx="19">
                  <c:v>3.77</c:v>
                </c:pt>
              </c:numCache>
            </c:numRef>
          </c:xVal>
          <c:yVal>
            <c:numRef>
              <c:f>köln!$G$4:$G$42</c:f>
              <c:numCache>
                <c:formatCode>General</c:formatCode>
                <c:ptCount val="39"/>
                <c:pt idx="0">
                  <c:v>61</c:v>
                </c:pt>
                <c:pt idx="1">
                  <c:v>46</c:v>
                </c:pt>
                <c:pt idx="2">
                  <c:v>54</c:v>
                </c:pt>
                <c:pt idx="3">
                  <c:v>50</c:v>
                </c:pt>
                <c:pt idx="4">
                  <c:v>65</c:v>
                </c:pt>
                <c:pt idx="5">
                  <c:v>54</c:v>
                </c:pt>
                <c:pt idx="6">
                  <c:v>60</c:v>
                </c:pt>
                <c:pt idx="7">
                  <c:v>67</c:v>
                </c:pt>
                <c:pt idx="8">
                  <c:v>63</c:v>
                </c:pt>
                <c:pt idx="9">
                  <c:v>60</c:v>
                </c:pt>
                <c:pt idx="10">
                  <c:v>56</c:v>
                </c:pt>
                <c:pt idx="11">
                  <c:v>41</c:v>
                </c:pt>
                <c:pt idx="12">
                  <c:v>50</c:v>
                </c:pt>
                <c:pt idx="13">
                  <c:v>29</c:v>
                </c:pt>
                <c:pt idx="14">
                  <c:v>65</c:v>
                </c:pt>
                <c:pt idx="15">
                  <c:v>73</c:v>
                </c:pt>
                <c:pt idx="16">
                  <c:v>73</c:v>
                </c:pt>
                <c:pt idx="17">
                  <c:v>55</c:v>
                </c:pt>
                <c:pt idx="18">
                  <c:v>51</c:v>
                </c:pt>
                <c:pt idx="19">
                  <c:v>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gramm-&gt;n</c:v>
                </c15:tx>
              </c15:filteredSeriesTitle>
            </c:ext>
            <c:ext xmlns:c16="http://schemas.microsoft.com/office/drawing/2014/chart" uri="{C3380CC4-5D6E-409C-BE32-E72D297353CC}">
              <c16:uniqueId val="{00000002-70B6-4155-BAF7-C0D2990F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191144"/>
        <c:axId val="2096187576"/>
      </c:scatterChart>
      <c:valAx>
        <c:axId val="209619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187576"/>
        <c:crosses val="autoZero"/>
        <c:crossBetween val="midCat"/>
        <c:minorUnit val="0.5"/>
      </c:valAx>
      <c:valAx>
        <c:axId val="209618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19114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grossengottern!$R$4:$R$54</c:f>
              <c:numCache>
                <c:formatCode>0.0</c:formatCode>
                <c:ptCount val="51"/>
                <c:pt idx="0">
                  <c:v>0.54098360655737698</c:v>
                </c:pt>
                <c:pt idx="1">
                  <c:v>5.2105263157894735</c:v>
                </c:pt>
                <c:pt idx="2">
                  <c:v>4.6842105263157894</c:v>
                </c:pt>
                <c:pt idx="3">
                  <c:v>2.645161290322581</c:v>
                </c:pt>
              </c:numCache>
            </c:numRef>
          </c:xVal>
          <c:yVal>
            <c:numRef>
              <c:f>grossengottern!$L$4:$L$54</c:f>
              <c:numCache>
                <c:formatCode>0</c:formatCode>
                <c:ptCount val="51"/>
                <c:pt idx="0">
                  <c:v>15</c:v>
                </c:pt>
                <c:pt idx="1">
                  <c:v>45</c:v>
                </c:pt>
                <c:pt idx="2">
                  <c:v>41</c:v>
                </c:pt>
                <c:pt idx="3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0-49D7-8452-FF215AC0F626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grossengottern!$R$4:$R$54</c:f>
              <c:numCache>
                <c:formatCode>0.0</c:formatCode>
                <c:ptCount val="51"/>
                <c:pt idx="0">
                  <c:v>0.54098360655737698</c:v>
                </c:pt>
                <c:pt idx="1">
                  <c:v>5.2105263157894735</c:v>
                </c:pt>
                <c:pt idx="2">
                  <c:v>4.6842105263157894</c:v>
                </c:pt>
                <c:pt idx="3">
                  <c:v>2.645161290322581</c:v>
                </c:pt>
              </c:numCache>
            </c:numRef>
          </c:xVal>
          <c:yVal>
            <c:numRef>
              <c:f>grossengottern!$M$4:$M$54</c:f>
              <c:numCache>
                <c:formatCode>0</c:formatCode>
                <c:ptCount val="51"/>
                <c:pt idx="0">
                  <c:v>7</c:v>
                </c:pt>
                <c:pt idx="1">
                  <c:v>21</c:v>
                </c:pt>
                <c:pt idx="2">
                  <c:v>20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0-49D7-8452-FF215AC0F626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grossengottern!$R$4:$R$54</c:f>
              <c:numCache>
                <c:formatCode>0.0</c:formatCode>
                <c:ptCount val="51"/>
                <c:pt idx="0">
                  <c:v>0.54098360655737698</c:v>
                </c:pt>
                <c:pt idx="1">
                  <c:v>5.2105263157894735</c:v>
                </c:pt>
                <c:pt idx="2">
                  <c:v>4.6842105263157894</c:v>
                </c:pt>
                <c:pt idx="3">
                  <c:v>2.645161290322581</c:v>
                </c:pt>
              </c:numCache>
            </c:numRef>
          </c:xVal>
          <c:yVal>
            <c:numRef>
              <c:f>grossengottern!$N$4:$N$54</c:f>
              <c:numCache>
                <c:formatCode>0</c:formatCode>
                <c:ptCount val="51"/>
                <c:pt idx="0">
                  <c:v>9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0-49D7-8452-FF215AC0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017032"/>
        <c:axId val="2047018456"/>
      </c:scatterChart>
      <c:valAx>
        <c:axId val="204701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018456"/>
        <c:crosses val="autoZero"/>
        <c:crossBetween val="midCat"/>
      </c:valAx>
      <c:valAx>
        <c:axId val="204701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017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grossengottern!$C$4:$C$54</c:f>
              <c:numCache>
                <c:formatCode>0.00</c:formatCode>
                <c:ptCount val="51"/>
                <c:pt idx="0">
                  <c:v>3.75</c:v>
                </c:pt>
                <c:pt idx="1">
                  <c:v>3.4</c:v>
                </c:pt>
                <c:pt idx="2">
                  <c:v>3.42</c:v>
                </c:pt>
                <c:pt idx="3">
                  <c:v>3.72</c:v>
                </c:pt>
              </c:numCache>
            </c:numRef>
          </c:xVal>
          <c:yVal>
            <c:numRef>
              <c:f>grossengottern!$G$4:$G$54</c:f>
              <c:numCache>
                <c:formatCode>General</c:formatCode>
                <c:ptCount val="51"/>
                <c:pt idx="0">
                  <c:v>61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9A-46AA-84E1-20C35FED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06200"/>
        <c:axId val="2028509672"/>
      </c:scatterChart>
      <c:valAx>
        <c:axId val="202850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8509672"/>
        <c:crosses val="autoZero"/>
        <c:crossBetween val="midCat"/>
      </c:valAx>
      <c:valAx>
        <c:axId val="202850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8506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ilmenau!$R$4:$R$54</c:f>
              <c:numCache>
                <c:formatCode>0.0</c:formatCode>
                <c:ptCount val="51"/>
                <c:pt idx="0">
                  <c:v>4.6811594202898545</c:v>
                </c:pt>
                <c:pt idx="1">
                  <c:v>3.9142857142857141</c:v>
                </c:pt>
                <c:pt idx="2">
                  <c:v>1.5</c:v>
                </c:pt>
                <c:pt idx="3">
                  <c:v>6.741935483870968</c:v>
                </c:pt>
                <c:pt idx="4">
                  <c:v>0.83050847457627119</c:v>
                </c:pt>
                <c:pt idx="5">
                  <c:v>1.2</c:v>
                </c:pt>
                <c:pt idx="6">
                  <c:v>0.33333333333333331</c:v>
                </c:pt>
                <c:pt idx="7">
                  <c:v>2.3142857142857145</c:v>
                </c:pt>
                <c:pt idx="8">
                  <c:v>4.5</c:v>
                </c:pt>
                <c:pt idx="9">
                  <c:v>7.6923076923076927E-2</c:v>
                </c:pt>
                <c:pt idx="10">
                  <c:v>8.5238095238095237</c:v>
                </c:pt>
                <c:pt idx="11">
                  <c:v>23.634920634920633</c:v>
                </c:pt>
                <c:pt idx="12">
                  <c:v>11.571428571428573</c:v>
                </c:pt>
                <c:pt idx="13">
                  <c:v>11.3859649122807</c:v>
                </c:pt>
                <c:pt idx="14">
                  <c:v>0.125</c:v>
                </c:pt>
                <c:pt idx="15">
                  <c:v>3.5357142857142856</c:v>
                </c:pt>
                <c:pt idx="16">
                  <c:v>0.52941176470588236</c:v>
                </c:pt>
                <c:pt idx="17">
                  <c:v>3.0810810810810811</c:v>
                </c:pt>
                <c:pt idx="18">
                  <c:v>0.7846153846153846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ilmenau!$L$4:$L$54</c:f>
              <c:numCache>
                <c:formatCode>0</c:formatCode>
                <c:ptCount val="51"/>
                <c:pt idx="0">
                  <c:v>45</c:v>
                </c:pt>
                <c:pt idx="1">
                  <c:v>48</c:v>
                </c:pt>
                <c:pt idx="2">
                  <c:v>30</c:v>
                </c:pt>
                <c:pt idx="3">
                  <c:v>52</c:v>
                </c:pt>
                <c:pt idx="4">
                  <c:v>21</c:v>
                </c:pt>
                <c:pt idx="5">
                  <c:v>24</c:v>
                </c:pt>
                <c:pt idx="6">
                  <c:v>12</c:v>
                </c:pt>
                <c:pt idx="7">
                  <c:v>36</c:v>
                </c:pt>
                <c:pt idx="8">
                  <c:v>54</c:v>
                </c:pt>
                <c:pt idx="9">
                  <c:v>5</c:v>
                </c:pt>
                <c:pt idx="10">
                  <c:v>69</c:v>
                </c:pt>
                <c:pt idx="11">
                  <c:v>101</c:v>
                </c:pt>
                <c:pt idx="12">
                  <c:v>72</c:v>
                </c:pt>
                <c:pt idx="13">
                  <c:v>67</c:v>
                </c:pt>
                <c:pt idx="14">
                  <c:v>8</c:v>
                </c:pt>
                <c:pt idx="15">
                  <c:v>42</c:v>
                </c:pt>
                <c:pt idx="16">
                  <c:v>12</c:v>
                </c:pt>
                <c:pt idx="17">
                  <c:v>42</c:v>
                </c:pt>
                <c:pt idx="18">
                  <c:v>21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18-45A7-BBA8-F8C28A633A76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ilmenau!$R$4:$R$54</c:f>
              <c:numCache>
                <c:formatCode>0.0</c:formatCode>
                <c:ptCount val="51"/>
                <c:pt idx="0">
                  <c:v>4.6811594202898545</c:v>
                </c:pt>
                <c:pt idx="1">
                  <c:v>3.9142857142857141</c:v>
                </c:pt>
                <c:pt idx="2">
                  <c:v>1.5</c:v>
                </c:pt>
                <c:pt idx="3">
                  <c:v>6.741935483870968</c:v>
                </c:pt>
                <c:pt idx="4">
                  <c:v>0.83050847457627119</c:v>
                </c:pt>
                <c:pt idx="5">
                  <c:v>1.2</c:v>
                </c:pt>
                <c:pt idx="6">
                  <c:v>0.33333333333333331</c:v>
                </c:pt>
                <c:pt idx="7">
                  <c:v>2.3142857142857145</c:v>
                </c:pt>
                <c:pt idx="8">
                  <c:v>4.5</c:v>
                </c:pt>
                <c:pt idx="9">
                  <c:v>7.6923076923076927E-2</c:v>
                </c:pt>
                <c:pt idx="10">
                  <c:v>8.5238095238095237</c:v>
                </c:pt>
                <c:pt idx="11">
                  <c:v>23.634920634920633</c:v>
                </c:pt>
                <c:pt idx="12">
                  <c:v>11.571428571428573</c:v>
                </c:pt>
                <c:pt idx="13">
                  <c:v>11.3859649122807</c:v>
                </c:pt>
                <c:pt idx="14">
                  <c:v>0.125</c:v>
                </c:pt>
                <c:pt idx="15">
                  <c:v>3.5357142857142856</c:v>
                </c:pt>
                <c:pt idx="16">
                  <c:v>0.52941176470588236</c:v>
                </c:pt>
                <c:pt idx="17">
                  <c:v>3.0810810810810811</c:v>
                </c:pt>
                <c:pt idx="18">
                  <c:v>0.7846153846153846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ilmenau!$M$4:$M$54</c:f>
              <c:numCache>
                <c:formatCode>0</c:formatCode>
                <c:ptCount val="51"/>
                <c:pt idx="0">
                  <c:v>22</c:v>
                </c:pt>
                <c:pt idx="1">
                  <c:v>19</c:v>
                </c:pt>
                <c:pt idx="2">
                  <c:v>9</c:v>
                </c:pt>
                <c:pt idx="3">
                  <c:v>25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2</c:v>
                </c:pt>
                <c:pt idx="10">
                  <c:v>25</c:v>
                </c:pt>
                <c:pt idx="11">
                  <c:v>47</c:v>
                </c:pt>
                <c:pt idx="12">
                  <c:v>30</c:v>
                </c:pt>
                <c:pt idx="13">
                  <c:v>31</c:v>
                </c:pt>
                <c:pt idx="14">
                  <c:v>2</c:v>
                </c:pt>
                <c:pt idx="15">
                  <c:v>15</c:v>
                </c:pt>
                <c:pt idx="16">
                  <c:v>5</c:v>
                </c:pt>
                <c:pt idx="17">
                  <c:v>18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18-45A7-BBA8-F8C28A633A76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ilmenau!$R$4:$R$54</c:f>
              <c:numCache>
                <c:formatCode>0.0</c:formatCode>
                <c:ptCount val="51"/>
                <c:pt idx="0">
                  <c:v>4.6811594202898545</c:v>
                </c:pt>
                <c:pt idx="1">
                  <c:v>3.9142857142857141</c:v>
                </c:pt>
                <c:pt idx="2">
                  <c:v>1.5</c:v>
                </c:pt>
                <c:pt idx="3">
                  <c:v>6.741935483870968</c:v>
                </c:pt>
                <c:pt idx="4">
                  <c:v>0.83050847457627119</c:v>
                </c:pt>
                <c:pt idx="5">
                  <c:v>1.2</c:v>
                </c:pt>
                <c:pt idx="6">
                  <c:v>0.33333333333333331</c:v>
                </c:pt>
                <c:pt idx="7">
                  <c:v>2.3142857142857145</c:v>
                </c:pt>
                <c:pt idx="8">
                  <c:v>4.5</c:v>
                </c:pt>
                <c:pt idx="9">
                  <c:v>7.6923076923076927E-2</c:v>
                </c:pt>
                <c:pt idx="10">
                  <c:v>8.5238095238095237</c:v>
                </c:pt>
                <c:pt idx="11">
                  <c:v>23.634920634920633</c:v>
                </c:pt>
                <c:pt idx="12">
                  <c:v>11.571428571428573</c:v>
                </c:pt>
                <c:pt idx="13">
                  <c:v>11.3859649122807</c:v>
                </c:pt>
                <c:pt idx="14">
                  <c:v>0.125</c:v>
                </c:pt>
                <c:pt idx="15">
                  <c:v>3.5357142857142856</c:v>
                </c:pt>
                <c:pt idx="16">
                  <c:v>0.52941176470588236</c:v>
                </c:pt>
                <c:pt idx="17">
                  <c:v>3.0810810810810811</c:v>
                </c:pt>
                <c:pt idx="18">
                  <c:v>0.7846153846153846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ilmenau!$N$4:$N$54</c:f>
              <c:numCache>
                <c:formatCode>0</c:formatCode>
                <c:ptCount val="51"/>
                <c:pt idx="0">
                  <c:v>29</c:v>
                </c:pt>
                <c:pt idx="1">
                  <c:v>22</c:v>
                </c:pt>
                <c:pt idx="2">
                  <c:v>16</c:v>
                </c:pt>
                <c:pt idx="3">
                  <c:v>34</c:v>
                </c:pt>
                <c:pt idx="4">
                  <c:v>7</c:v>
                </c:pt>
                <c:pt idx="5">
                  <c:v>12</c:v>
                </c:pt>
                <c:pt idx="6">
                  <c:v>8</c:v>
                </c:pt>
                <c:pt idx="7">
                  <c:v>22</c:v>
                </c:pt>
                <c:pt idx="8">
                  <c:v>28</c:v>
                </c:pt>
                <c:pt idx="9">
                  <c:v>3</c:v>
                </c:pt>
                <c:pt idx="10">
                  <c:v>27</c:v>
                </c:pt>
                <c:pt idx="11">
                  <c:v>65</c:v>
                </c:pt>
                <c:pt idx="12">
                  <c:v>36</c:v>
                </c:pt>
                <c:pt idx="13">
                  <c:v>43</c:v>
                </c:pt>
                <c:pt idx="14">
                  <c:v>4</c:v>
                </c:pt>
                <c:pt idx="15">
                  <c:v>16</c:v>
                </c:pt>
                <c:pt idx="16">
                  <c:v>6</c:v>
                </c:pt>
                <c:pt idx="17">
                  <c:v>26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18-45A7-BBA8-F8C28A63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898776"/>
        <c:axId val="2096902680"/>
      </c:scatterChart>
      <c:valAx>
        <c:axId val="209689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902680"/>
        <c:crosses val="autoZero"/>
        <c:crossBetween val="midCat"/>
      </c:valAx>
      <c:valAx>
        <c:axId val="209690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898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ilmenau!$C$4:$C$54</c:f>
              <c:numCache>
                <c:formatCode>0.00</c:formatCode>
                <c:ptCount val="51"/>
                <c:pt idx="0">
                  <c:v>4.18</c:v>
                </c:pt>
                <c:pt idx="1">
                  <c:v>4.1900000000000004</c:v>
                </c:pt>
                <c:pt idx="2">
                  <c:v>4.03</c:v>
                </c:pt>
                <c:pt idx="3">
                  <c:v>3.69</c:v>
                </c:pt>
                <c:pt idx="4">
                  <c:v>3.5</c:v>
                </c:pt>
                <c:pt idx="5">
                  <c:v>3.57</c:v>
                </c:pt>
                <c:pt idx="6">
                  <c:v>4.3600000000000003</c:v>
                </c:pt>
                <c:pt idx="7">
                  <c:v>4.18</c:v>
                </c:pt>
                <c:pt idx="8">
                  <c:v>4.53</c:v>
                </c:pt>
                <c:pt idx="9">
                  <c:v>2.35</c:v>
                </c:pt>
                <c:pt idx="10">
                  <c:v>3.73</c:v>
                </c:pt>
                <c:pt idx="11">
                  <c:v>3.75</c:v>
                </c:pt>
                <c:pt idx="12">
                  <c:v>3.33</c:v>
                </c:pt>
                <c:pt idx="13">
                  <c:v>3.44</c:v>
                </c:pt>
                <c:pt idx="14">
                  <c:v>3.74</c:v>
                </c:pt>
                <c:pt idx="15">
                  <c:v>3.33</c:v>
                </c:pt>
                <c:pt idx="16">
                  <c:v>2.11</c:v>
                </c:pt>
                <c:pt idx="17">
                  <c:v>4.4400000000000004</c:v>
                </c:pt>
                <c:pt idx="18">
                  <c:v>3.82</c:v>
                </c:pt>
              </c:numCache>
            </c:numRef>
          </c:xVal>
          <c:yVal>
            <c:numRef>
              <c:f>ilmenau!$G$4:$G$54</c:f>
              <c:numCache>
                <c:formatCode>General</c:formatCode>
                <c:ptCount val="51"/>
                <c:pt idx="0">
                  <c:v>69</c:v>
                </c:pt>
                <c:pt idx="1">
                  <c:v>70</c:v>
                </c:pt>
                <c:pt idx="2">
                  <c:v>68</c:v>
                </c:pt>
                <c:pt idx="3">
                  <c:v>62</c:v>
                </c:pt>
                <c:pt idx="4">
                  <c:v>59</c:v>
                </c:pt>
                <c:pt idx="5">
                  <c:v>60</c:v>
                </c:pt>
                <c:pt idx="6">
                  <c:v>72</c:v>
                </c:pt>
                <c:pt idx="7">
                  <c:v>70</c:v>
                </c:pt>
                <c:pt idx="8">
                  <c:v>76</c:v>
                </c:pt>
                <c:pt idx="9">
                  <c:v>39</c:v>
                </c:pt>
                <c:pt idx="10">
                  <c:v>63</c:v>
                </c:pt>
                <c:pt idx="11">
                  <c:v>63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56</c:v>
                </c:pt>
                <c:pt idx="16">
                  <c:v>34</c:v>
                </c:pt>
                <c:pt idx="17">
                  <c:v>74</c:v>
                </c:pt>
                <c:pt idx="18">
                  <c:v>65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E-4D69-A020-B9A9EC9E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936840"/>
        <c:axId val="2096940312"/>
      </c:scatterChart>
      <c:valAx>
        <c:axId val="209693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940312"/>
        <c:crosses val="autoZero"/>
        <c:crossBetween val="midCat"/>
      </c:valAx>
      <c:valAx>
        <c:axId val="2096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936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ffm!$R$4:$R$41</c:f>
              <c:numCache>
                <c:formatCode>0.0</c:formatCode>
                <c:ptCount val="38"/>
                <c:pt idx="0">
                  <c:v>0.375</c:v>
                </c:pt>
                <c:pt idx="1">
                  <c:v>0.21052631578947367</c:v>
                </c:pt>
                <c:pt idx="2">
                  <c:v>0.29230769230769232</c:v>
                </c:pt>
                <c:pt idx="3">
                  <c:v>0.54098360655737698</c:v>
                </c:pt>
                <c:pt idx="4">
                  <c:v>0.57894736842105265</c:v>
                </c:pt>
                <c:pt idx="5">
                  <c:v>0.53246753246753242</c:v>
                </c:pt>
                <c:pt idx="6">
                  <c:v>1.1176470588235294</c:v>
                </c:pt>
                <c:pt idx="7">
                  <c:v>1.5185185185185186</c:v>
                </c:pt>
                <c:pt idx="8">
                  <c:v>1.34375</c:v>
                </c:pt>
                <c:pt idx="9">
                  <c:v>2.911111111111111</c:v>
                </c:pt>
                <c:pt idx="10">
                  <c:v>2.129032258064516</c:v>
                </c:pt>
                <c:pt idx="11">
                  <c:v>2.606060606060606</c:v>
                </c:pt>
                <c:pt idx="12">
                  <c:v>2.1176470588235294</c:v>
                </c:pt>
                <c:pt idx="13">
                  <c:v>2.645161290322581</c:v>
                </c:pt>
                <c:pt idx="14">
                  <c:v>4.6842105263157894</c:v>
                </c:pt>
                <c:pt idx="15">
                  <c:v>3.3</c:v>
                </c:pt>
                <c:pt idx="16">
                  <c:v>5.2105263157894735</c:v>
                </c:pt>
                <c:pt idx="17">
                  <c:v>4.1807228915662655</c:v>
                </c:pt>
              </c:numCache>
            </c:numRef>
          </c:xVal>
          <c:yVal>
            <c:numRef>
              <c:f>ffm!$L$4:$L$41</c:f>
              <c:numCache>
                <c:formatCode>0</c:formatCode>
                <c:ptCount val="38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21</c:v>
                </c:pt>
                <c:pt idx="7">
                  <c:v>24</c:v>
                </c:pt>
                <c:pt idx="8">
                  <c:v>26</c:v>
                </c:pt>
                <c:pt idx="9">
                  <c:v>29</c:v>
                </c:pt>
                <c:pt idx="10">
                  <c:v>30</c:v>
                </c:pt>
                <c:pt idx="11">
                  <c:v>34</c:v>
                </c:pt>
                <c:pt idx="12">
                  <c:v>36</c:v>
                </c:pt>
                <c:pt idx="13">
                  <c:v>38</c:v>
                </c:pt>
                <c:pt idx="14">
                  <c:v>41</c:v>
                </c:pt>
                <c:pt idx="15">
                  <c:v>42</c:v>
                </c:pt>
                <c:pt idx="16">
                  <c:v>45</c:v>
                </c:pt>
                <c:pt idx="17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D-4057-AC69-F8DF4A978DD0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ffm!$R$4:$R$41</c:f>
              <c:numCache>
                <c:formatCode>0.0</c:formatCode>
                <c:ptCount val="38"/>
                <c:pt idx="0">
                  <c:v>0.375</c:v>
                </c:pt>
                <c:pt idx="1">
                  <c:v>0.21052631578947367</c:v>
                </c:pt>
                <c:pt idx="2">
                  <c:v>0.29230769230769232</c:v>
                </c:pt>
                <c:pt idx="3">
                  <c:v>0.54098360655737698</c:v>
                </c:pt>
                <c:pt idx="4">
                  <c:v>0.57894736842105265</c:v>
                </c:pt>
                <c:pt idx="5">
                  <c:v>0.53246753246753242</c:v>
                </c:pt>
                <c:pt idx="6">
                  <c:v>1.1176470588235294</c:v>
                </c:pt>
                <c:pt idx="7">
                  <c:v>1.5185185185185186</c:v>
                </c:pt>
                <c:pt idx="8">
                  <c:v>1.34375</c:v>
                </c:pt>
                <c:pt idx="9">
                  <c:v>2.911111111111111</c:v>
                </c:pt>
                <c:pt idx="10">
                  <c:v>2.129032258064516</c:v>
                </c:pt>
                <c:pt idx="11">
                  <c:v>2.606060606060606</c:v>
                </c:pt>
                <c:pt idx="12">
                  <c:v>2.1176470588235294</c:v>
                </c:pt>
                <c:pt idx="13">
                  <c:v>2.645161290322581</c:v>
                </c:pt>
                <c:pt idx="14">
                  <c:v>4.6842105263157894</c:v>
                </c:pt>
                <c:pt idx="15">
                  <c:v>3.3</c:v>
                </c:pt>
                <c:pt idx="16">
                  <c:v>5.2105263157894735</c:v>
                </c:pt>
                <c:pt idx="17">
                  <c:v>4.1807228915662655</c:v>
                </c:pt>
              </c:numCache>
            </c:numRef>
          </c:xVal>
          <c:yVal>
            <c:numRef>
              <c:f>ffm!$M$4:$M$41</c:f>
              <c:numCache>
                <c:formatCode>0</c:formatCode>
                <c:ptCount val="3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21</c:v>
                </c:pt>
                <c:pt idx="17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D-4057-AC69-F8DF4A978DD0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ffm!$R$4:$R$41</c:f>
              <c:numCache>
                <c:formatCode>0.0</c:formatCode>
                <c:ptCount val="38"/>
                <c:pt idx="0">
                  <c:v>0.375</c:v>
                </c:pt>
                <c:pt idx="1">
                  <c:v>0.21052631578947367</c:v>
                </c:pt>
                <c:pt idx="2">
                  <c:v>0.29230769230769232</c:v>
                </c:pt>
                <c:pt idx="3">
                  <c:v>0.54098360655737698</c:v>
                </c:pt>
                <c:pt idx="4">
                  <c:v>0.57894736842105265</c:v>
                </c:pt>
                <c:pt idx="5">
                  <c:v>0.53246753246753242</c:v>
                </c:pt>
                <c:pt idx="6">
                  <c:v>1.1176470588235294</c:v>
                </c:pt>
                <c:pt idx="7">
                  <c:v>1.5185185185185186</c:v>
                </c:pt>
                <c:pt idx="8">
                  <c:v>1.34375</c:v>
                </c:pt>
                <c:pt idx="9">
                  <c:v>2.911111111111111</c:v>
                </c:pt>
                <c:pt idx="10">
                  <c:v>2.129032258064516</c:v>
                </c:pt>
                <c:pt idx="11">
                  <c:v>2.606060606060606</c:v>
                </c:pt>
                <c:pt idx="12">
                  <c:v>2.1176470588235294</c:v>
                </c:pt>
                <c:pt idx="13">
                  <c:v>2.645161290322581</c:v>
                </c:pt>
                <c:pt idx="14">
                  <c:v>4.6842105263157894</c:v>
                </c:pt>
                <c:pt idx="15">
                  <c:v>3.3</c:v>
                </c:pt>
                <c:pt idx="16">
                  <c:v>5.2105263157894735</c:v>
                </c:pt>
                <c:pt idx="17">
                  <c:v>4.1807228915662655</c:v>
                </c:pt>
              </c:numCache>
            </c:numRef>
          </c:xVal>
          <c:yVal>
            <c:numRef>
              <c:f>ffm!$N$4:$N$41</c:f>
              <c:numCache>
                <c:formatCode>0</c:formatCode>
                <c:ptCount val="38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27</c:v>
                </c:pt>
                <c:pt idx="15">
                  <c:v>16</c:v>
                </c:pt>
                <c:pt idx="16">
                  <c:v>27</c:v>
                </c:pt>
                <c:pt idx="17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D-4057-AC69-F8DF4A97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060648"/>
        <c:axId val="2047062984"/>
      </c:scatterChart>
      <c:valAx>
        <c:axId val="204706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062984"/>
        <c:crosses val="autoZero"/>
        <c:crossBetween val="midCat"/>
      </c:valAx>
      <c:valAx>
        <c:axId val="20470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06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ffm!$C$4:$C$41</c:f>
              <c:numCache>
                <c:formatCode>General</c:formatCode>
                <c:ptCount val="38"/>
                <c:pt idx="0">
                  <c:v>3.92</c:v>
                </c:pt>
                <c:pt idx="1">
                  <c:v>4.4800000000000004</c:v>
                </c:pt>
                <c:pt idx="2">
                  <c:v>3.94</c:v>
                </c:pt>
                <c:pt idx="3">
                  <c:v>3.75</c:v>
                </c:pt>
                <c:pt idx="4">
                  <c:v>3.4</c:v>
                </c:pt>
                <c:pt idx="5">
                  <c:v>4.6100000000000003</c:v>
                </c:pt>
                <c:pt idx="6">
                  <c:v>3.07</c:v>
                </c:pt>
                <c:pt idx="7">
                  <c:v>3.2</c:v>
                </c:pt>
                <c:pt idx="8">
                  <c:v>3.81</c:v>
                </c:pt>
                <c:pt idx="9">
                  <c:v>2.71</c:v>
                </c:pt>
                <c:pt idx="10">
                  <c:v>3.66</c:v>
                </c:pt>
                <c:pt idx="11">
                  <c:v>3.9</c:v>
                </c:pt>
                <c:pt idx="12">
                  <c:v>4.01</c:v>
                </c:pt>
                <c:pt idx="13">
                  <c:v>3.72</c:v>
                </c:pt>
                <c:pt idx="14">
                  <c:v>3.42</c:v>
                </c:pt>
                <c:pt idx="15">
                  <c:v>3.58</c:v>
                </c:pt>
                <c:pt idx="16">
                  <c:v>3.4</c:v>
                </c:pt>
                <c:pt idx="17">
                  <c:v>4.93</c:v>
                </c:pt>
              </c:numCache>
            </c:numRef>
          </c:xVal>
          <c:yVal>
            <c:numRef>
              <c:f>ffm!$G$4:$G$41</c:f>
              <c:numCache>
                <c:formatCode>General</c:formatCode>
                <c:ptCount val="38"/>
                <c:pt idx="0">
                  <c:v>64</c:v>
                </c:pt>
                <c:pt idx="1">
                  <c:v>76</c:v>
                </c:pt>
                <c:pt idx="2">
                  <c:v>65</c:v>
                </c:pt>
                <c:pt idx="3">
                  <c:v>61</c:v>
                </c:pt>
                <c:pt idx="4">
                  <c:v>57</c:v>
                </c:pt>
                <c:pt idx="5">
                  <c:v>77</c:v>
                </c:pt>
                <c:pt idx="6">
                  <c:v>51</c:v>
                </c:pt>
                <c:pt idx="7">
                  <c:v>54</c:v>
                </c:pt>
                <c:pt idx="8">
                  <c:v>64</c:v>
                </c:pt>
                <c:pt idx="9">
                  <c:v>45</c:v>
                </c:pt>
                <c:pt idx="10">
                  <c:v>62</c:v>
                </c:pt>
                <c:pt idx="11">
                  <c:v>66</c:v>
                </c:pt>
                <c:pt idx="12">
                  <c:v>68</c:v>
                </c:pt>
                <c:pt idx="13">
                  <c:v>62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6-441B-A983-8F5FD55B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122824"/>
        <c:axId val="2047126472"/>
      </c:scatterChart>
      <c:valAx>
        <c:axId val="2047122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126472"/>
        <c:crosses val="autoZero"/>
        <c:crossBetween val="midCat"/>
      </c:valAx>
      <c:valAx>
        <c:axId val="20471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7122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aa!$R$4:$R$41</c:f>
              <c:numCache>
                <c:formatCode>0.0</c:formatCode>
                <c:ptCount val="38"/>
                <c:pt idx="0">
                  <c:v>0.62857142857142856</c:v>
                </c:pt>
                <c:pt idx="1">
                  <c:v>0.47826086956521741</c:v>
                </c:pt>
                <c:pt idx="2">
                  <c:v>7.333333333333333</c:v>
                </c:pt>
                <c:pt idx="3">
                  <c:v>3.1639344262295084</c:v>
                </c:pt>
                <c:pt idx="4">
                  <c:v>0.92727272727272725</c:v>
                </c:pt>
                <c:pt idx="5">
                  <c:v>2.1176470588235294</c:v>
                </c:pt>
                <c:pt idx="6">
                  <c:v>3.896551724137931</c:v>
                </c:pt>
                <c:pt idx="7">
                  <c:v>0.54838709677419351</c:v>
                </c:pt>
                <c:pt idx="8">
                  <c:v>0.31578947368421051</c:v>
                </c:pt>
                <c:pt idx="9">
                  <c:v>2.0136986301369864</c:v>
                </c:pt>
                <c:pt idx="10">
                  <c:v>0</c:v>
                </c:pt>
                <c:pt idx="11">
                  <c:v>11.8</c:v>
                </c:pt>
                <c:pt idx="12">
                  <c:v>2.0847457627118642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aa!$L$4:$L$41</c:f>
              <c:numCache>
                <c:formatCode>0</c:formatCode>
                <c:ptCount val="38"/>
                <c:pt idx="0">
                  <c:v>18</c:v>
                </c:pt>
                <c:pt idx="1">
                  <c:v>17</c:v>
                </c:pt>
                <c:pt idx="2">
                  <c:v>60</c:v>
                </c:pt>
                <c:pt idx="3">
                  <c:v>35</c:v>
                </c:pt>
                <c:pt idx="4">
                  <c:v>21</c:v>
                </c:pt>
                <c:pt idx="5">
                  <c:v>36</c:v>
                </c:pt>
                <c:pt idx="6">
                  <c:v>44</c:v>
                </c:pt>
                <c:pt idx="7">
                  <c:v>16</c:v>
                </c:pt>
                <c:pt idx="8">
                  <c:v>10</c:v>
                </c:pt>
                <c:pt idx="9">
                  <c:v>35</c:v>
                </c:pt>
                <c:pt idx="10">
                  <c:v>0</c:v>
                </c:pt>
                <c:pt idx="11">
                  <c:v>69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5-4432-829E-DEF8876AB40B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aa!$R$4:$R$41</c:f>
              <c:numCache>
                <c:formatCode>0.0</c:formatCode>
                <c:ptCount val="38"/>
                <c:pt idx="0">
                  <c:v>0.62857142857142856</c:v>
                </c:pt>
                <c:pt idx="1">
                  <c:v>0.47826086956521741</c:v>
                </c:pt>
                <c:pt idx="2">
                  <c:v>7.333333333333333</c:v>
                </c:pt>
                <c:pt idx="3">
                  <c:v>3.1639344262295084</c:v>
                </c:pt>
                <c:pt idx="4">
                  <c:v>0.92727272727272725</c:v>
                </c:pt>
                <c:pt idx="5">
                  <c:v>2.1176470588235294</c:v>
                </c:pt>
                <c:pt idx="6">
                  <c:v>3.896551724137931</c:v>
                </c:pt>
                <c:pt idx="7">
                  <c:v>0.54838709677419351</c:v>
                </c:pt>
                <c:pt idx="8">
                  <c:v>0.31578947368421051</c:v>
                </c:pt>
                <c:pt idx="9">
                  <c:v>2.0136986301369864</c:v>
                </c:pt>
                <c:pt idx="10">
                  <c:v>0</c:v>
                </c:pt>
                <c:pt idx="11">
                  <c:v>11.8</c:v>
                </c:pt>
                <c:pt idx="12">
                  <c:v>2.0847457627118642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aa!$M$4:$M$41</c:f>
              <c:numCache>
                <c:formatCode>0</c:formatCode>
                <c:ptCount val="38"/>
                <c:pt idx="0">
                  <c:v>8</c:v>
                </c:pt>
                <c:pt idx="1">
                  <c:v>5</c:v>
                </c:pt>
                <c:pt idx="2">
                  <c:v>28</c:v>
                </c:pt>
                <c:pt idx="3">
                  <c:v>17</c:v>
                </c:pt>
                <c:pt idx="4">
                  <c:v>8</c:v>
                </c:pt>
                <c:pt idx="5">
                  <c:v>12</c:v>
                </c:pt>
                <c:pt idx="6">
                  <c:v>17</c:v>
                </c:pt>
                <c:pt idx="7">
                  <c:v>7</c:v>
                </c:pt>
                <c:pt idx="8">
                  <c:v>4</c:v>
                </c:pt>
                <c:pt idx="9">
                  <c:v>14</c:v>
                </c:pt>
                <c:pt idx="10">
                  <c:v>0</c:v>
                </c:pt>
                <c:pt idx="11">
                  <c:v>24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95-4432-829E-DEF8876AB40B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aa!$R$4:$R$41</c:f>
              <c:numCache>
                <c:formatCode>0.0</c:formatCode>
                <c:ptCount val="38"/>
                <c:pt idx="0">
                  <c:v>0.62857142857142856</c:v>
                </c:pt>
                <c:pt idx="1">
                  <c:v>0.47826086956521741</c:v>
                </c:pt>
                <c:pt idx="2">
                  <c:v>7.333333333333333</c:v>
                </c:pt>
                <c:pt idx="3">
                  <c:v>3.1639344262295084</c:v>
                </c:pt>
                <c:pt idx="4">
                  <c:v>0.92727272727272725</c:v>
                </c:pt>
                <c:pt idx="5">
                  <c:v>2.1176470588235294</c:v>
                </c:pt>
                <c:pt idx="6">
                  <c:v>3.896551724137931</c:v>
                </c:pt>
                <c:pt idx="7">
                  <c:v>0.54838709677419351</c:v>
                </c:pt>
                <c:pt idx="8">
                  <c:v>0.31578947368421051</c:v>
                </c:pt>
                <c:pt idx="9">
                  <c:v>2.0136986301369864</c:v>
                </c:pt>
                <c:pt idx="10">
                  <c:v>0</c:v>
                </c:pt>
                <c:pt idx="11">
                  <c:v>11.8</c:v>
                </c:pt>
                <c:pt idx="12">
                  <c:v>2.0847457627118642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aa!$N$4:$N$41</c:f>
              <c:numCache>
                <c:formatCode>0</c:formatCode>
                <c:ptCount val="38"/>
                <c:pt idx="0">
                  <c:v>10</c:v>
                </c:pt>
                <c:pt idx="1">
                  <c:v>9</c:v>
                </c:pt>
                <c:pt idx="2">
                  <c:v>36</c:v>
                </c:pt>
                <c:pt idx="3">
                  <c:v>23</c:v>
                </c:pt>
                <c:pt idx="4">
                  <c:v>9</c:v>
                </c:pt>
                <c:pt idx="5">
                  <c:v>20</c:v>
                </c:pt>
                <c:pt idx="6">
                  <c:v>26</c:v>
                </c:pt>
                <c:pt idx="7">
                  <c:v>10</c:v>
                </c:pt>
                <c:pt idx="8">
                  <c:v>6</c:v>
                </c:pt>
                <c:pt idx="9">
                  <c:v>21</c:v>
                </c:pt>
                <c:pt idx="10">
                  <c:v>0</c:v>
                </c:pt>
                <c:pt idx="11">
                  <c:v>39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95-4432-829E-DEF8876AB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879800"/>
        <c:axId val="2094883704"/>
      </c:scatterChart>
      <c:valAx>
        <c:axId val="20948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883704"/>
        <c:crosses val="autoZero"/>
        <c:crossBetween val="midCat"/>
      </c:valAx>
      <c:valAx>
        <c:axId val="20948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879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aa!$C$4:$C$41</c:f>
              <c:numCache>
                <c:formatCode>General</c:formatCode>
                <c:ptCount val="38"/>
                <c:pt idx="0">
                  <c:v>4.1100000000000003</c:v>
                </c:pt>
                <c:pt idx="1">
                  <c:v>4.12</c:v>
                </c:pt>
                <c:pt idx="2">
                  <c:v>4.26</c:v>
                </c:pt>
                <c:pt idx="3">
                  <c:v>3.67</c:v>
                </c:pt>
                <c:pt idx="4">
                  <c:v>3.31</c:v>
                </c:pt>
                <c:pt idx="5">
                  <c:v>4.05</c:v>
                </c:pt>
                <c:pt idx="6">
                  <c:v>3.7</c:v>
                </c:pt>
                <c:pt idx="7">
                  <c:v>3.78</c:v>
                </c:pt>
                <c:pt idx="8">
                  <c:v>2.31</c:v>
                </c:pt>
                <c:pt idx="9">
                  <c:v>4.41</c:v>
                </c:pt>
                <c:pt idx="10">
                  <c:v>3.61</c:v>
                </c:pt>
                <c:pt idx="11">
                  <c:v>2.93</c:v>
                </c:pt>
                <c:pt idx="12">
                  <c:v>3.53</c:v>
                </c:pt>
              </c:numCache>
            </c:numRef>
          </c:xVal>
          <c:yVal>
            <c:numRef>
              <c:f>aa!$G$4:$G$41</c:f>
              <c:numCache>
                <c:formatCode>General</c:formatCode>
                <c:ptCount val="38"/>
                <c:pt idx="0">
                  <c:v>70</c:v>
                </c:pt>
                <c:pt idx="1">
                  <c:v>69</c:v>
                </c:pt>
                <c:pt idx="2">
                  <c:v>72</c:v>
                </c:pt>
                <c:pt idx="3">
                  <c:v>61</c:v>
                </c:pt>
                <c:pt idx="4">
                  <c:v>55</c:v>
                </c:pt>
                <c:pt idx="5">
                  <c:v>68</c:v>
                </c:pt>
                <c:pt idx="6">
                  <c:v>58</c:v>
                </c:pt>
                <c:pt idx="7">
                  <c:v>62</c:v>
                </c:pt>
                <c:pt idx="8">
                  <c:v>38</c:v>
                </c:pt>
                <c:pt idx="9">
                  <c:v>73</c:v>
                </c:pt>
                <c:pt idx="10">
                  <c:v>60</c:v>
                </c:pt>
                <c:pt idx="11">
                  <c:v>45</c:v>
                </c:pt>
                <c:pt idx="12">
                  <c:v>59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F-423F-AEC5-0D8766D4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917496"/>
        <c:axId val="2094921064"/>
      </c:scatterChart>
      <c:valAx>
        <c:axId val="209491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921064"/>
        <c:crosses val="autoZero"/>
        <c:crossBetween val="midCat"/>
      </c:valAx>
      <c:valAx>
        <c:axId val="20949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917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'ms-sortiert'!$R$4:$R$54</c:f>
              <c:numCache>
                <c:formatCode>0.0</c:formatCode>
                <c:ptCount val="51"/>
                <c:pt idx="0">
                  <c:v>0.16923076923076924</c:v>
                </c:pt>
                <c:pt idx="1">
                  <c:v>0.13043478260869565</c:v>
                </c:pt>
                <c:pt idx="2">
                  <c:v>0.25714285714285712</c:v>
                </c:pt>
                <c:pt idx="3">
                  <c:v>0.24324324324324326</c:v>
                </c:pt>
                <c:pt idx="4">
                  <c:v>0.24324324324324326</c:v>
                </c:pt>
                <c:pt idx="5">
                  <c:v>0.50769230769230766</c:v>
                </c:pt>
                <c:pt idx="6">
                  <c:v>0.62962962962962965</c:v>
                </c:pt>
                <c:pt idx="7">
                  <c:v>1.0384615384615383</c:v>
                </c:pt>
                <c:pt idx="8">
                  <c:v>0.6333333333333333</c:v>
                </c:pt>
                <c:pt idx="9">
                  <c:v>1.0727272727272728</c:v>
                </c:pt>
                <c:pt idx="10">
                  <c:v>1.6582278481012658</c:v>
                </c:pt>
                <c:pt idx="11">
                  <c:v>1.507042253521127</c:v>
                </c:pt>
                <c:pt idx="12">
                  <c:v>3.558139534883721</c:v>
                </c:pt>
                <c:pt idx="13">
                  <c:v>1.763157894736842</c:v>
                </c:pt>
                <c:pt idx="14">
                  <c:v>3.3414634146341466</c:v>
                </c:pt>
                <c:pt idx="15">
                  <c:v>2.8823529411764706</c:v>
                </c:pt>
                <c:pt idx="16">
                  <c:v>3.9508196721311477</c:v>
                </c:pt>
                <c:pt idx="17">
                  <c:v>3.2461538461538462</c:v>
                </c:pt>
                <c:pt idx="18">
                  <c:v>3.3582089552238807</c:v>
                </c:pt>
                <c:pt idx="19">
                  <c:v>5.3939393939393945</c:v>
                </c:pt>
                <c:pt idx="20">
                  <c:v>5.9508196721311473</c:v>
                </c:pt>
                <c:pt idx="21">
                  <c:v>8.5319148936170208</c:v>
                </c:pt>
              </c:numCache>
            </c:numRef>
          </c:xVal>
          <c:yVal>
            <c:numRef>
              <c:f>'ms-sortiert'!$L$4:$L$54</c:f>
              <c:numCache>
                <c:formatCode>0</c:formatCode>
                <c:ptCount val="5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35</c:v>
                </c:pt>
                <c:pt idx="16">
                  <c:v>39</c:v>
                </c:pt>
                <c:pt idx="17">
                  <c:v>43</c:v>
                </c:pt>
                <c:pt idx="18">
                  <c:v>45</c:v>
                </c:pt>
                <c:pt idx="19">
                  <c:v>54</c:v>
                </c:pt>
                <c:pt idx="20">
                  <c:v>57</c:v>
                </c:pt>
                <c:pt idx="2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F-4B05-AACD-BD0442046B1B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'ms-sortiert'!$R$4:$R$54</c:f>
              <c:numCache>
                <c:formatCode>0.0</c:formatCode>
                <c:ptCount val="51"/>
                <c:pt idx="0">
                  <c:v>0.16923076923076924</c:v>
                </c:pt>
                <c:pt idx="1">
                  <c:v>0.13043478260869565</c:v>
                </c:pt>
                <c:pt idx="2">
                  <c:v>0.25714285714285712</c:v>
                </c:pt>
                <c:pt idx="3">
                  <c:v>0.24324324324324326</c:v>
                </c:pt>
                <c:pt idx="4">
                  <c:v>0.24324324324324326</c:v>
                </c:pt>
                <c:pt idx="5">
                  <c:v>0.50769230769230766</c:v>
                </c:pt>
                <c:pt idx="6">
                  <c:v>0.62962962962962965</c:v>
                </c:pt>
                <c:pt idx="7">
                  <c:v>1.0384615384615383</c:v>
                </c:pt>
                <c:pt idx="8">
                  <c:v>0.6333333333333333</c:v>
                </c:pt>
                <c:pt idx="9">
                  <c:v>1.0727272727272728</c:v>
                </c:pt>
                <c:pt idx="10">
                  <c:v>1.6582278481012658</c:v>
                </c:pt>
                <c:pt idx="11">
                  <c:v>1.507042253521127</c:v>
                </c:pt>
                <c:pt idx="12">
                  <c:v>3.558139534883721</c:v>
                </c:pt>
                <c:pt idx="13">
                  <c:v>1.763157894736842</c:v>
                </c:pt>
                <c:pt idx="14">
                  <c:v>3.3414634146341466</c:v>
                </c:pt>
                <c:pt idx="15">
                  <c:v>2.8823529411764706</c:v>
                </c:pt>
                <c:pt idx="16">
                  <c:v>3.9508196721311477</c:v>
                </c:pt>
                <c:pt idx="17">
                  <c:v>3.2461538461538462</c:v>
                </c:pt>
                <c:pt idx="18">
                  <c:v>3.3582089552238807</c:v>
                </c:pt>
                <c:pt idx="19">
                  <c:v>5.3939393939393945</c:v>
                </c:pt>
                <c:pt idx="20">
                  <c:v>5.9508196721311473</c:v>
                </c:pt>
                <c:pt idx="21">
                  <c:v>8.5319148936170208</c:v>
                </c:pt>
              </c:numCache>
            </c:numRef>
          </c:xVal>
          <c:yVal>
            <c:numRef>
              <c:f>'ms-sortiert'!$M$4:$M$54</c:f>
              <c:numCache>
                <c:formatCode>0</c:formatCode>
                <c:ptCount val="5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19</c:v>
                </c:pt>
                <c:pt idx="17">
                  <c:v>16</c:v>
                </c:pt>
                <c:pt idx="18">
                  <c:v>15</c:v>
                </c:pt>
                <c:pt idx="19">
                  <c:v>22</c:v>
                </c:pt>
                <c:pt idx="20">
                  <c:v>20</c:v>
                </c:pt>
                <c:pt idx="21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F-4B05-AACD-BD0442046B1B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'ms-sortiert'!$R$4:$R$54</c:f>
              <c:numCache>
                <c:formatCode>0.0</c:formatCode>
                <c:ptCount val="51"/>
                <c:pt idx="0">
                  <c:v>0.16923076923076924</c:v>
                </c:pt>
                <c:pt idx="1">
                  <c:v>0.13043478260869565</c:v>
                </c:pt>
                <c:pt idx="2">
                  <c:v>0.25714285714285712</c:v>
                </c:pt>
                <c:pt idx="3">
                  <c:v>0.24324324324324326</c:v>
                </c:pt>
                <c:pt idx="4">
                  <c:v>0.24324324324324326</c:v>
                </c:pt>
                <c:pt idx="5">
                  <c:v>0.50769230769230766</c:v>
                </c:pt>
                <c:pt idx="6">
                  <c:v>0.62962962962962965</c:v>
                </c:pt>
                <c:pt idx="7">
                  <c:v>1.0384615384615383</c:v>
                </c:pt>
                <c:pt idx="8">
                  <c:v>0.6333333333333333</c:v>
                </c:pt>
                <c:pt idx="9">
                  <c:v>1.0727272727272728</c:v>
                </c:pt>
                <c:pt idx="10">
                  <c:v>1.6582278481012658</c:v>
                </c:pt>
                <c:pt idx="11">
                  <c:v>1.507042253521127</c:v>
                </c:pt>
                <c:pt idx="12">
                  <c:v>3.558139534883721</c:v>
                </c:pt>
                <c:pt idx="13">
                  <c:v>1.763157894736842</c:v>
                </c:pt>
                <c:pt idx="14">
                  <c:v>3.3414634146341466</c:v>
                </c:pt>
                <c:pt idx="15">
                  <c:v>2.8823529411764706</c:v>
                </c:pt>
                <c:pt idx="16">
                  <c:v>3.9508196721311477</c:v>
                </c:pt>
                <c:pt idx="17">
                  <c:v>3.2461538461538462</c:v>
                </c:pt>
                <c:pt idx="18">
                  <c:v>3.3582089552238807</c:v>
                </c:pt>
                <c:pt idx="19">
                  <c:v>5.3939393939393945</c:v>
                </c:pt>
                <c:pt idx="20">
                  <c:v>5.9508196721311473</c:v>
                </c:pt>
                <c:pt idx="21">
                  <c:v>8.5319148936170208</c:v>
                </c:pt>
              </c:numCache>
            </c:numRef>
          </c:xVal>
          <c:yVal>
            <c:numRef>
              <c:f>'ms-sortiert'!$N$4:$N$54</c:f>
              <c:numCache>
                <c:formatCode>0</c:formatCode>
                <c:ptCount val="51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13</c:v>
                </c:pt>
                <c:pt idx="10">
                  <c:v>19</c:v>
                </c:pt>
                <c:pt idx="11">
                  <c:v>17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26</c:v>
                </c:pt>
                <c:pt idx="20">
                  <c:v>21</c:v>
                </c:pt>
                <c:pt idx="21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2F-4B05-AACD-BD044204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309336"/>
        <c:axId val="2094305960"/>
      </c:scatterChart>
      <c:valAx>
        <c:axId val="2094309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305960"/>
        <c:crosses val="autoZero"/>
        <c:crossBetween val="midCat"/>
      </c:valAx>
      <c:valAx>
        <c:axId val="209430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309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'ms-sortiert'!$C$4:$C$54</c:f>
              <c:numCache>
                <c:formatCode>0.00</c:formatCode>
                <c:ptCount val="51"/>
                <c:pt idx="0">
                  <c:v>3.86</c:v>
                </c:pt>
                <c:pt idx="1">
                  <c:v>4.13</c:v>
                </c:pt>
                <c:pt idx="2">
                  <c:v>2.98</c:v>
                </c:pt>
                <c:pt idx="3">
                  <c:v>4.45</c:v>
                </c:pt>
                <c:pt idx="4">
                  <c:v>4.4400000000000004</c:v>
                </c:pt>
                <c:pt idx="5">
                  <c:v>3.86</c:v>
                </c:pt>
                <c:pt idx="6">
                  <c:v>3.25</c:v>
                </c:pt>
                <c:pt idx="7">
                  <c:v>3.19</c:v>
                </c:pt>
                <c:pt idx="8">
                  <c:v>3.54</c:v>
                </c:pt>
                <c:pt idx="9">
                  <c:v>3.28</c:v>
                </c:pt>
                <c:pt idx="10">
                  <c:v>4.72</c:v>
                </c:pt>
                <c:pt idx="11">
                  <c:v>4.12</c:v>
                </c:pt>
                <c:pt idx="12">
                  <c:v>2.59</c:v>
                </c:pt>
                <c:pt idx="13">
                  <c:v>4.53</c:v>
                </c:pt>
                <c:pt idx="14">
                  <c:v>2.48</c:v>
                </c:pt>
                <c:pt idx="15">
                  <c:v>3.01</c:v>
                </c:pt>
                <c:pt idx="16">
                  <c:v>3.64</c:v>
                </c:pt>
                <c:pt idx="17">
                  <c:v>3.85</c:v>
                </c:pt>
                <c:pt idx="18">
                  <c:v>4.03</c:v>
                </c:pt>
                <c:pt idx="19">
                  <c:v>3.89</c:v>
                </c:pt>
                <c:pt idx="20">
                  <c:v>3.61</c:v>
                </c:pt>
                <c:pt idx="21">
                  <c:v>5.08</c:v>
                </c:pt>
              </c:numCache>
            </c:numRef>
          </c:xVal>
          <c:yVal>
            <c:numRef>
              <c:f>'ms-sortiert'!$G$4:$G$54</c:f>
              <c:numCache>
                <c:formatCode>General</c:formatCode>
                <c:ptCount val="51"/>
                <c:pt idx="0">
                  <c:v>65</c:v>
                </c:pt>
                <c:pt idx="1">
                  <c:v>69</c:v>
                </c:pt>
                <c:pt idx="2">
                  <c:v>35</c:v>
                </c:pt>
                <c:pt idx="3">
                  <c:v>74</c:v>
                </c:pt>
                <c:pt idx="4">
                  <c:v>74</c:v>
                </c:pt>
                <c:pt idx="5">
                  <c:v>65</c:v>
                </c:pt>
                <c:pt idx="6">
                  <c:v>54</c:v>
                </c:pt>
                <c:pt idx="7">
                  <c:v>52</c:v>
                </c:pt>
                <c:pt idx="8">
                  <c:v>60</c:v>
                </c:pt>
                <c:pt idx="9">
                  <c:v>55</c:v>
                </c:pt>
                <c:pt idx="10">
                  <c:v>79</c:v>
                </c:pt>
                <c:pt idx="11">
                  <c:v>71</c:v>
                </c:pt>
                <c:pt idx="12">
                  <c:v>43</c:v>
                </c:pt>
                <c:pt idx="13">
                  <c:v>76</c:v>
                </c:pt>
                <c:pt idx="14">
                  <c:v>41</c:v>
                </c:pt>
                <c:pt idx="15">
                  <c:v>51</c:v>
                </c:pt>
                <c:pt idx="16">
                  <c:v>61</c:v>
                </c:pt>
                <c:pt idx="17">
                  <c:v>65</c:v>
                </c:pt>
                <c:pt idx="18">
                  <c:v>67</c:v>
                </c:pt>
                <c:pt idx="19">
                  <c:v>66</c:v>
                </c:pt>
                <c:pt idx="20">
                  <c:v>61</c:v>
                </c:pt>
                <c:pt idx="21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C-4ECF-9032-7A4537F9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271432"/>
        <c:axId val="2094267704"/>
      </c:scatterChart>
      <c:valAx>
        <c:axId val="209427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267704"/>
        <c:crosses val="autoZero"/>
        <c:crossBetween val="midCat"/>
      </c:valAx>
      <c:valAx>
        <c:axId val="209426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27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'bi-sortiert'!$R$4:$R$54</c:f>
              <c:numCache>
                <c:formatCode>0.0</c:formatCode>
                <c:ptCount val="51"/>
                <c:pt idx="0">
                  <c:v>0</c:v>
                </c:pt>
                <c:pt idx="1">
                  <c:v>0.18032786885245902</c:v>
                </c:pt>
                <c:pt idx="2">
                  <c:v>0.375</c:v>
                </c:pt>
                <c:pt idx="3">
                  <c:v>0.34375</c:v>
                </c:pt>
                <c:pt idx="4">
                  <c:v>0.34375</c:v>
                </c:pt>
                <c:pt idx="5">
                  <c:v>0.38028169014084506</c:v>
                </c:pt>
                <c:pt idx="6">
                  <c:v>0.51515151515151514</c:v>
                </c:pt>
                <c:pt idx="7">
                  <c:v>0.9555555555555556</c:v>
                </c:pt>
                <c:pt idx="8">
                  <c:v>0.70967741935483875</c:v>
                </c:pt>
                <c:pt idx="9">
                  <c:v>0.82608695652173925</c:v>
                </c:pt>
                <c:pt idx="10">
                  <c:v>1.3783783783783783</c:v>
                </c:pt>
                <c:pt idx="11">
                  <c:v>0.9642857142857143</c:v>
                </c:pt>
                <c:pt idx="12">
                  <c:v>1.096774193548387</c:v>
                </c:pt>
                <c:pt idx="13">
                  <c:v>1.3728813559322035</c:v>
                </c:pt>
                <c:pt idx="14">
                  <c:v>1.6666666666666665</c:v>
                </c:pt>
                <c:pt idx="15">
                  <c:v>1.8679245283018868</c:v>
                </c:pt>
                <c:pt idx="16">
                  <c:v>1.4285714285714286</c:v>
                </c:pt>
                <c:pt idx="17">
                  <c:v>1.4285714285714286</c:v>
                </c:pt>
                <c:pt idx="18">
                  <c:v>1.5151515151515151</c:v>
                </c:pt>
                <c:pt idx="19">
                  <c:v>2.2692307692307696</c:v>
                </c:pt>
                <c:pt idx="20">
                  <c:v>1.4594594594594594</c:v>
                </c:pt>
                <c:pt idx="21">
                  <c:v>2.8823529411764706</c:v>
                </c:pt>
                <c:pt idx="22">
                  <c:v>3.2962962962962967</c:v>
                </c:pt>
              </c:numCache>
            </c:numRef>
          </c:xVal>
          <c:yVal>
            <c:numRef>
              <c:f>'bi-sortiert'!$L$4:$L$54</c:f>
              <c:numCache>
                <c:formatCode>0</c:formatCode>
                <c:ptCount val="51"/>
                <c:pt idx="0">
                  <c:v>0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23</c:v>
                </c:pt>
                <c:pt idx="14">
                  <c:v>25</c:v>
                </c:pt>
                <c:pt idx="15">
                  <c:v>27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A-474D-ADD6-BB15D87E0E40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'bi-sortiert'!$R$4:$R$54</c:f>
              <c:numCache>
                <c:formatCode>0.0</c:formatCode>
                <c:ptCount val="51"/>
                <c:pt idx="0">
                  <c:v>0</c:v>
                </c:pt>
                <c:pt idx="1">
                  <c:v>0.18032786885245902</c:v>
                </c:pt>
                <c:pt idx="2">
                  <c:v>0.375</c:v>
                </c:pt>
                <c:pt idx="3">
                  <c:v>0.34375</c:v>
                </c:pt>
                <c:pt idx="4">
                  <c:v>0.34375</c:v>
                </c:pt>
                <c:pt idx="5">
                  <c:v>0.38028169014084506</c:v>
                </c:pt>
                <c:pt idx="6">
                  <c:v>0.51515151515151514</c:v>
                </c:pt>
                <c:pt idx="7">
                  <c:v>0.9555555555555556</c:v>
                </c:pt>
                <c:pt idx="8">
                  <c:v>0.70967741935483875</c:v>
                </c:pt>
                <c:pt idx="9">
                  <c:v>0.82608695652173925</c:v>
                </c:pt>
                <c:pt idx="10">
                  <c:v>1.3783783783783783</c:v>
                </c:pt>
                <c:pt idx="11">
                  <c:v>0.9642857142857143</c:v>
                </c:pt>
                <c:pt idx="12">
                  <c:v>1.096774193548387</c:v>
                </c:pt>
                <c:pt idx="13">
                  <c:v>1.3728813559322035</c:v>
                </c:pt>
                <c:pt idx="14">
                  <c:v>1.6666666666666665</c:v>
                </c:pt>
                <c:pt idx="15">
                  <c:v>1.8679245283018868</c:v>
                </c:pt>
                <c:pt idx="16">
                  <c:v>1.4285714285714286</c:v>
                </c:pt>
                <c:pt idx="17">
                  <c:v>1.4285714285714286</c:v>
                </c:pt>
                <c:pt idx="18">
                  <c:v>1.5151515151515151</c:v>
                </c:pt>
                <c:pt idx="19">
                  <c:v>2.2692307692307696</c:v>
                </c:pt>
                <c:pt idx="20">
                  <c:v>1.4594594594594594</c:v>
                </c:pt>
                <c:pt idx="21">
                  <c:v>2.8823529411764706</c:v>
                </c:pt>
                <c:pt idx="22">
                  <c:v>3.2962962962962967</c:v>
                </c:pt>
              </c:numCache>
            </c:numRef>
          </c:xVal>
          <c:yVal>
            <c:numRef>
              <c:f>'bi-sortiert'!$M$4:$M$54</c:f>
              <c:numCache>
                <c:formatCode>0</c:formatCode>
                <c:ptCount val="51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A-474D-ADD6-BB15D87E0E40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'bi-sortiert'!$R$4:$R$54</c:f>
              <c:numCache>
                <c:formatCode>0.0</c:formatCode>
                <c:ptCount val="51"/>
                <c:pt idx="0">
                  <c:v>0</c:v>
                </c:pt>
                <c:pt idx="1">
                  <c:v>0.18032786885245902</c:v>
                </c:pt>
                <c:pt idx="2">
                  <c:v>0.375</c:v>
                </c:pt>
                <c:pt idx="3">
                  <c:v>0.34375</c:v>
                </c:pt>
                <c:pt idx="4">
                  <c:v>0.34375</c:v>
                </c:pt>
                <c:pt idx="5">
                  <c:v>0.38028169014084506</c:v>
                </c:pt>
                <c:pt idx="6">
                  <c:v>0.51515151515151514</c:v>
                </c:pt>
                <c:pt idx="7">
                  <c:v>0.9555555555555556</c:v>
                </c:pt>
                <c:pt idx="8">
                  <c:v>0.70967741935483875</c:v>
                </c:pt>
                <c:pt idx="9">
                  <c:v>0.82608695652173925</c:v>
                </c:pt>
                <c:pt idx="10">
                  <c:v>1.3783783783783783</c:v>
                </c:pt>
                <c:pt idx="11">
                  <c:v>0.9642857142857143</c:v>
                </c:pt>
                <c:pt idx="12">
                  <c:v>1.096774193548387</c:v>
                </c:pt>
                <c:pt idx="13">
                  <c:v>1.3728813559322035</c:v>
                </c:pt>
                <c:pt idx="14">
                  <c:v>1.6666666666666665</c:v>
                </c:pt>
                <c:pt idx="15">
                  <c:v>1.8679245283018868</c:v>
                </c:pt>
                <c:pt idx="16">
                  <c:v>1.4285714285714286</c:v>
                </c:pt>
                <c:pt idx="17">
                  <c:v>1.4285714285714286</c:v>
                </c:pt>
                <c:pt idx="18">
                  <c:v>1.5151515151515151</c:v>
                </c:pt>
                <c:pt idx="19">
                  <c:v>2.2692307692307696</c:v>
                </c:pt>
                <c:pt idx="20">
                  <c:v>1.4594594594594594</c:v>
                </c:pt>
                <c:pt idx="21">
                  <c:v>2.8823529411764706</c:v>
                </c:pt>
                <c:pt idx="22">
                  <c:v>3.2962962962962967</c:v>
                </c:pt>
              </c:numCache>
            </c:numRef>
          </c:xVal>
          <c:yVal>
            <c:numRef>
              <c:f>'bi-sortiert'!$N$4:$N$54</c:f>
              <c:numCache>
                <c:formatCode>0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16</c:v>
                </c:pt>
                <c:pt idx="20">
                  <c:v>18</c:v>
                </c:pt>
                <c:pt idx="21">
                  <c:v>21</c:v>
                </c:pt>
                <c:pt idx="22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6A-474D-ADD6-BB15D87E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080808"/>
        <c:axId val="2097084712"/>
      </c:scatterChart>
      <c:valAx>
        <c:axId val="209708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084712"/>
        <c:crosses val="autoZero"/>
        <c:crossBetween val="midCat"/>
      </c:valAx>
      <c:valAx>
        <c:axId val="209708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080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'bi-sortiert'!$C$4:$C$54</c:f>
              <c:numCache>
                <c:formatCode>0.00</c:formatCode>
                <c:ptCount val="51"/>
                <c:pt idx="0">
                  <c:v>2.87</c:v>
                </c:pt>
                <c:pt idx="1">
                  <c:v>3.67</c:v>
                </c:pt>
                <c:pt idx="2">
                  <c:v>3.83</c:v>
                </c:pt>
                <c:pt idx="3">
                  <c:v>3.74</c:v>
                </c:pt>
                <c:pt idx="4">
                  <c:v>3.74</c:v>
                </c:pt>
                <c:pt idx="5">
                  <c:v>4.1900000000000004</c:v>
                </c:pt>
                <c:pt idx="6">
                  <c:v>3.94</c:v>
                </c:pt>
                <c:pt idx="7">
                  <c:v>2.68</c:v>
                </c:pt>
                <c:pt idx="8">
                  <c:v>3.68</c:v>
                </c:pt>
                <c:pt idx="9">
                  <c:v>4.1100000000000003</c:v>
                </c:pt>
                <c:pt idx="10">
                  <c:v>2.23</c:v>
                </c:pt>
                <c:pt idx="11">
                  <c:v>3.34</c:v>
                </c:pt>
                <c:pt idx="12">
                  <c:v>3.88</c:v>
                </c:pt>
                <c:pt idx="13">
                  <c:v>3.48</c:v>
                </c:pt>
                <c:pt idx="14">
                  <c:v>2.7</c:v>
                </c:pt>
                <c:pt idx="15">
                  <c:v>3.14</c:v>
                </c:pt>
                <c:pt idx="16">
                  <c:v>4.22</c:v>
                </c:pt>
                <c:pt idx="17">
                  <c:v>4.1100000000000003</c:v>
                </c:pt>
                <c:pt idx="18">
                  <c:v>3.91</c:v>
                </c:pt>
                <c:pt idx="19">
                  <c:v>3.22</c:v>
                </c:pt>
                <c:pt idx="20">
                  <c:v>4.57</c:v>
                </c:pt>
                <c:pt idx="21">
                  <c:v>3.2</c:v>
                </c:pt>
                <c:pt idx="22">
                  <c:v>2.37</c:v>
                </c:pt>
              </c:numCache>
            </c:numRef>
          </c:xVal>
          <c:yVal>
            <c:numRef>
              <c:f>'bi-sortiert'!$G$4:$G$54</c:f>
              <c:numCache>
                <c:formatCode>General</c:formatCode>
                <c:ptCount val="51"/>
                <c:pt idx="0">
                  <c:v>48</c:v>
                </c:pt>
                <c:pt idx="1">
                  <c:v>61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71</c:v>
                </c:pt>
                <c:pt idx="6">
                  <c:v>66</c:v>
                </c:pt>
                <c:pt idx="7">
                  <c:v>45</c:v>
                </c:pt>
                <c:pt idx="8">
                  <c:v>62</c:v>
                </c:pt>
                <c:pt idx="9">
                  <c:v>69</c:v>
                </c:pt>
                <c:pt idx="10">
                  <c:v>37</c:v>
                </c:pt>
                <c:pt idx="11">
                  <c:v>56</c:v>
                </c:pt>
                <c:pt idx="12">
                  <c:v>62</c:v>
                </c:pt>
                <c:pt idx="13">
                  <c:v>59</c:v>
                </c:pt>
                <c:pt idx="14">
                  <c:v>45</c:v>
                </c:pt>
                <c:pt idx="15">
                  <c:v>53</c:v>
                </c:pt>
                <c:pt idx="16">
                  <c:v>70</c:v>
                </c:pt>
                <c:pt idx="17">
                  <c:v>70</c:v>
                </c:pt>
                <c:pt idx="18">
                  <c:v>66</c:v>
                </c:pt>
                <c:pt idx="19">
                  <c:v>52</c:v>
                </c:pt>
                <c:pt idx="20">
                  <c:v>74</c:v>
                </c:pt>
                <c:pt idx="21">
                  <c:v>51</c:v>
                </c:pt>
                <c:pt idx="2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C8-4BAE-AD36-423B2043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118920"/>
        <c:axId val="2097122392"/>
      </c:scatterChart>
      <c:valAx>
        <c:axId val="2097118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122392"/>
        <c:crosses val="autoZero"/>
        <c:crossBetween val="midCat"/>
      </c:valAx>
      <c:valAx>
        <c:axId val="209712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118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do!$R$4:$R$42</c:f>
              <c:numCache>
                <c:formatCode>0.0</c:formatCode>
                <c:ptCount val="39"/>
                <c:pt idx="0">
                  <c:v>4.9180327868852458E-2</c:v>
                </c:pt>
                <c:pt idx="1">
                  <c:v>0.55555555555555558</c:v>
                </c:pt>
                <c:pt idx="2">
                  <c:v>0.49019607843137253</c:v>
                </c:pt>
                <c:pt idx="3">
                  <c:v>0.40298507462686572</c:v>
                </c:pt>
                <c:pt idx="4">
                  <c:v>0.40298507462686572</c:v>
                </c:pt>
                <c:pt idx="5">
                  <c:v>0.68</c:v>
                </c:pt>
                <c:pt idx="6">
                  <c:v>0.84375</c:v>
                </c:pt>
                <c:pt idx="7">
                  <c:v>0.96226415094339623</c:v>
                </c:pt>
                <c:pt idx="8">
                  <c:v>1.5</c:v>
                </c:pt>
                <c:pt idx="9">
                  <c:v>1.1379310344827585</c:v>
                </c:pt>
                <c:pt idx="10">
                  <c:v>1.4347826086956523</c:v>
                </c:pt>
                <c:pt idx="11">
                  <c:v>1.064516129032258</c:v>
                </c:pt>
                <c:pt idx="12">
                  <c:v>1.4150943396226416</c:v>
                </c:pt>
                <c:pt idx="13">
                  <c:v>1.0895522388059702</c:v>
                </c:pt>
                <c:pt idx="14">
                  <c:v>2.1282051282051282</c:v>
                </c:pt>
                <c:pt idx="15">
                  <c:v>2.2000000000000002</c:v>
                </c:pt>
                <c:pt idx="16">
                  <c:v>1.5230769230769232</c:v>
                </c:pt>
                <c:pt idx="17">
                  <c:v>1.3692307692307693</c:v>
                </c:pt>
                <c:pt idx="18">
                  <c:v>1.2941176470588236</c:v>
                </c:pt>
                <c:pt idx="19">
                  <c:v>1.7536231884057971</c:v>
                </c:pt>
                <c:pt idx="20">
                  <c:v>3.2325581395348841</c:v>
                </c:pt>
                <c:pt idx="21">
                  <c:v>3</c:v>
                </c:pt>
                <c:pt idx="22">
                  <c:v>3.3396226415094343</c:v>
                </c:pt>
                <c:pt idx="23">
                  <c:v>3.4761904761904763</c:v>
                </c:pt>
                <c:pt idx="24">
                  <c:v>6.1428571428571432</c:v>
                </c:pt>
                <c:pt idx="25">
                  <c:v>4.628571428571429</c:v>
                </c:pt>
                <c:pt idx="26">
                  <c:v>7.632911392405064</c:v>
                </c:pt>
                <c:pt idx="27">
                  <c:v>10.402985074626866</c:v>
                </c:pt>
              </c:numCache>
            </c:numRef>
          </c:xVal>
          <c:yVal>
            <c:numRef>
              <c:f>do!$L$4:$L$42</c:f>
              <c:numCache>
                <c:formatCode>0</c:formatCode>
                <c:ptCount val="39"/>
                <c:pt idx="0">
                  <c:v>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22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28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39</c:v>
                </c:pt>
                <c:pt idx="23">
                  <c:v>39</c:v>
                </c:pt>
                <c:pt idx="24">
                  <c:v>48</c:v>
                </c:pt>
                <c:pt idx="25">
                  <c:v>54</c:v>
                </c:pt>
                <c:pt idx="26">
                  <c:v>63</c:v>
                </c:pt>
                <c:pt idx="27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5-496D-A23B-7940A214D2EC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do!$R$4:$R$42</c:f>
              <c:numCache>
                <c:formatCode>0.0</c:formatCode>
                <c:ptCount val="39"/>
                <c:pt idx="0">
                  <c:v>4.9180327868852458E-2</c:v>
                </c:pt>
                <c:pt idx="1">
                  <c:v>0.55555555555555558</c:v>
                </c:pt>
                <c:pt idx="2">
                  <c:v>0.49019607843137253</c:v>
                </c:pt>
                <c:pt idx="3">
                  <c:v>0.40298507462686572</c:v>
                </c:pt>
                <c:pt idx="4">
                  <c:v>0.40298507462686572</c:v>
                </c:pt>
                <c:pt idx="5">
                  <c:v>0.68</c:v>
                </c:pt>
                <c:pt idx="6">
                  <c:v>0.84375</c:v>
                </c:pt>
                <c:pt idx="7">
                  <c:v>0.96226415094339623</c:v>
                </c:pt>
                <c:pt idx="8">
                  <c:v>1.5</c:v>
                </c:pt>
                <c:pt idx="9">
                  <c:v>1.1379310344827585</c:v>
                </c:pt>
                <c:pt idx="10">
                  <c:v>1.4347826086956523</c:v>
                </c:pt>
                <c:pt idx="11">
                  <c:v>1.064516129032258</c:v>
                </c:pt>
                <c:pt idx="12">
                  <c:v>1.4150943396226416</c:v>
                </c:pt>
                <c:pt idx="13">
                  <c:v>1.0895522388059702</c:v>
                </c:pt>
                <c:pt idx="14">
                  <c:v>2.1282051282051282</c:v>
                </c:pt>
                <c:pt idx="15">
                  <c:v>2.2000000000000002</c:v>
                </c:pt>
                <c:pt idx="16">
                  <c:v>1.5230769230769232</c:v>
                </c:pt>
                <c:pt idx="17">
                  <c:v>1.3692307692307693</c:v>
                </c:pt>
                <c:pt idx="18">
                  <c:v>1.2941176470588236</c:v>
                </c:pt>
                <c:pt idx="19">
                  <c:v>1.7536231884057971</c:v>
                </c:pt>
                <c:pt idx="20">
                  <c:v>3.2325581395348841</c:v>
                </c:pt>
                <c:pt idx="21">
                  <c:v>3</c:v>
                </c:pt>
                <c:pt idx="22">
                  <c:v>3.3396226415094343</c:v>
                </c:pt>
                <c:pt idx="23">
                  <c:v>3.4761904761904763</c:v>
                </c:pt>
                <c:pt idx="24">
                  <c:v>6.1428571428571432</c:v>
                </c:pt>
                <c:pt idx="25">
                  <c:v>4.628571428571429</c:v>
                </c:pt>
                <c:pt idx="26">
                  <c:v>7.632911392405064</c:v>
                </c:pt>
                <c:pt idx="27">
                  <c:v>10.402985074626866</c:v>
                </c:pt>
              </c:numCache>
            </c:numRef>
          </c:xVal>
          <c:yVal>
            <c:numRef>
              <c:f>do!$M$4:$M$42</c:f>
              <c:numCache>
                <c:formatCode>0</c:formatCode>
                <c:ptCount val="39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18</c:v>
                </c:pt>
                <c:pt idx="24">
                  <c:v>17</c:v>
                </c:pt>
                <c:pt idx="25">
                  <c:v>18</c:v>
                </c:pt>
                <c:pt idx="26">
                  <c:v>30</c:v>
                </c:pt>
                <c:pt idx="27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5-496D-A23B-7940A214D2EC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do!$R$4:$R$42</c:f>
              <c:numCache>
                <c:formatCode>0.0</c:formatCode>
                <c:ptCount val="39"/>
                <c:pt idx="0">
                  <c:v>4.9180327868852458E-2</c:v>
                </c:pt>
                <c:pt idx="1">
                  <c:v>0.55555555555555558</c:v>
                </c:pt>
                <c:pt idx="2">
                  <c:v>0.49019607843137253</c:v>
                </c:pt>
                <c:pt idx="3">
                  <c:v>0.40298507462686572</c:v>
                </c:pt>
                <c:pt idx="4">
                  <c:v>0.40298507462686572</c:v>
                </c:pt>
                <c:pt idx="5">
                  <c:v>0.68</c:v>
                </c:pt>
                <c:pt idx="6">
                  <c:v>0.84375</c:v>
                </c:pt>
                <c:pt idx="7">
                  <c:v>0.96226415094339623</c:v>
                </c:pt>
                <c:pt idx="8">
                  <c:v>1.5</c:v>
                </c:pt>
                <c:pt idx="9">
                  <c:v>1.1379310344827585</c:v>
                </c:pt>
                <c:pt idx="10">
                  <c:v>1.4347826086956523</c:v>
                </c:pt>
                <c:pt idx="11">
                  <c:v>1.064516129032258</c:v>
                </c:pt>
                <c:pt idx="12">
                  <c:v>1.4150943396226416</c:v>
                </c:pt>
                <c:pt idx="13">
                  <c:v>1.0895522388059702</c:v>
                </c:pt>
                <c:pt idx="14">
                  <c:v>2.1282051282051282</c:v>
                </c:pt>
                <c:pt idx="15">
                  <c:v>2.2000000000000002</c:v>
                </c:pt>
                <c:pt idx="16">
                  <c:v>1.5230769230769232</c:v>
                </c:pt>
                <c:pt idx="17">
                  <c:v>1.3692307692307693</c:v>
                </c:pt>
                <c:pt idx="18">
                  <c:v>1.2941176470588236</c:v>
                </c:pt>
                <c:pt idx="19">
                  <c:v>1.7536231884057971</c:v>
                </c:pt>
                <c:pt idx="20">
                  <c:v>3.2325581395348841</c:v>
                </c:pt>
                <c:pt idx="21">
                  <c:v>3</c:v>
                </c:pt>
                <c:pt idx="22">
                  <c:v>3.3396226415094343</c:v>
                </c:pt>
                <c:pt idx="23">
                  <c:v>3.4761904761904763</c:v>
                </c:pt>
                <c:pt idx="24">
                  <c:v>6.1428571428571432</c:v>
                </c:pt>
                <c:pt idx="25">
                  <c:v>4.628571428571429</c:v>
                </c:pt>
                <c:pt idx="26">
                  <c:v>7.632911392405064</c:v>
                </c:pt>
                <c:pt idx="27">
                  <c:v>10.402985074626866</c:v>
                </c:pt>
              </c:numCache>
            </c:numRef>
          </c:xVal>
          <c:yVal>
            <c:numRef>
              <c:f>do!$N$4:$N$42</c:f>
              <c:numCache>
                <c:formatCode>0</c:formatCode>
                <c:ptCount val="3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14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21</c:v>
                </c:pt>
                <c:pt idx="22">
                  <c:v>23</c:v>
                </c:pt>
                <c:pt idx="23">
                  <c:v>23</c:v>
                </c:pt>
                <c:pt idx="24">
                  <c:v>18</c:v>
                </c:pt>
                <c:pt idx="25">
                  <c:v>18</c:v>
                </c:pt>
                <c:pt idx="26">
                  <c:v>39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E5-496D-A23B-7940A214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01480"/>
        <c:axId val="2096298104"/>
      </c:scatterChart>
      <c:valAx>
        <c:axId val="2096301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298104"/>
        <c:crosses val="autoZero"/>
        <c:crossBetween val="midCat"/>
      </c:valAx>
      <c:valAx>
        <c:axId val="209629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301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y = 16.478x + 0.885</a:t>
                    </a:r>
                    <a:br>
                      <a:rPr lang="en-US" sz="1100" baseline="0"/>
                    </a:br>
                    <a:r>
                      <a:rPr lang="en-US" sz="1100" baseline="0"/>
                      <a:t>R² = 0.9924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do!$C$4:$C$42</c:f>
              <c:numCache>
                <c:formatCode>General</c:formatCode>
                <c:ptCount val="39"/>
                <c:pt idx="0">
                  <c:v>3.63</c:v>
                </c:pt>
                <c:pt idx="1">
                  <c:v>2.7</c:v>
                </c:pt>
                <c:pt idx="2">
                  <c:v>2.95</c:v>
                </c:pt>
                <c:pt idx="3">
                  <c:v>4.01</c:v>
                </c:pt>
                <c:pt idx="4">
                  <c:v>4.07</c:v>
                </c:pt>
                <c:pt idx="5">
                  <c:v>2.95</c:v>
                </c:pt>
                <c:pt idx="6">
                  <c:v>3.84</c:v>
                </c:pt>
                <c:pt idx="7">
                  <c:v>3.14</c:v>
                </c:pt>
                <c:pt idx="8">
                  <c:v>2.14</c:v>
                </c:pt>
                <c:pt idx="9">
                  <c:v>3.46</c:v>
                </c:pt>
                <c:pt idx="10">
                  <c:v>2.76</c:v>
                </c:pt>
                <c:pt idx="11">
                  <c:v>3.75</c:v>
                </c:pt>
                <c:pt idx="12">
                  <c:v>3.36</c:v>
                </c:pt>
                <c:pt idx="13">
                  <c:v>4.0199999999999996</c:v>
                </c:pt>
                <c:pt idx="14">
                  <c:v>2.2799999999999998</c:v>
                </c:pt>
                <c:pt idx="15">
                  <c:v>2.7</c:v>
                </c:pt>
                <c:pt idx="16">
                  <c:v>3.87</c:v>
                </c:pt>
                <c:pt idx="17">
                  <c:v>3.86</c:v>
                </c:pt>
                <c:pt idx="18">
                  <c:v>4.1500000000000004</c:v>
                </c:pt>
                <c:pt idx="19">
                  <c:v>4.09</c:v>
                </c:pt>
                <c:pt idx="20">
                  <c:v>2.6</c:v>
                </c:pt>
                <c:pt idx="21">
                  <c:v>3.46</c:v>
                </c:pt>
                <c:pt idx="22">
                  <c:v>3.07</c:v>
                </c:pt>
                <c:pt idx="23">
                  <c:v>3.76</c:v>
                </c:pt>
                <c:pt idx="24">
                  <c:v>2.46</c:v>
                </c:pt>
                <c:pt idx="25">
                  <c:v>4.0999999999999996</c:v>
                </c:pt>
                <c:pt idx="26">
                  <c:v>4.6900000000000004</c:v>
                </c:pt>
                <c:pt idx="27">
                  <c:v>4.03</c:v>
                </c:pt>
              </c:numCache>
            </c:numRef>
          </c:xVal>
          <c:yVal>
            <c:numRef>
              <c:f>do!$G$4:$G$42</c:f>
              <c:numCache>
                <c:formatCode>General</c:formatCode>
                <c:ptCount val="39"/>
                <c:pt idx="0">
                  <c:v>61</c:v>
                </c:pt>
                <c:pt idx="1">
                  <c:v>45</c:v>
                </c:pt>
                <c:pt idx="2">
                  <c:v>51</c:v>
                </c:pt>
                <c:pt idx="3">
                  <c:v>67</c:v>
                </c:pt>
                <c:pt idx="4">
                  <c:v>67</c:v>
                </c:pt>
                <c:pt idx="5">
                  <c:v>50</c:v>
                </c:pt>
                <c:pt idx="6">
                  <c:v>64</c:v>
                </c:pt>
                <c:pt idx="7">
                  <c:v>53</c:v>
                </c:pt>
                <c:pt idx="8">
                  <c:v>36</c:v>
                </c:pt>
                <c:pt idx="9">
                  <c:v>58</c:v>
                </c:pt>
                <c:pt idx="10">
                  <c:v>46</c:v>
                </c:pt>
                <c:pt idx="11">
                  <c:v>62</c:v>
                </c:pt>
                <c:pt idx="12">
                  <c:v>53</c:v>
                </c:pt>
                <c:pt idx="13">
                  <c:v>67</c:v>
                </c:pt>
                <c:pt idx="14">
                  <c:v>39</c:v>
                </c:pt>
                <c:pt idx="15">
                  <c:v>45</c:v>
                </c:pt>
                <c:pt idx="16">
                  <c:v>65</c:v>
                </c:pt>
                <c:pt idx="17">
                  <c:v>65</c:v>
                </c:pt>
                <c:pt idx="18">
                  <c:v>68</c:v>
                </c:pt>
                <c:pt idx="19">
                  <c:v>69</c:v>
                </c:pt>
                <c:pt idx="20">
                  <c:v>43</c:v>
                </c:pt>
                <c:pt idx="21">
                  <c:v>57</c:v>
                </c:pt>
                <c:pt idx="22">
                  <c:v>53</c:v>
                </c:pt>
                <c:pt idx="23">
                  <c:v>63</c:v>
                </c:pt>
                <c:pt idx="24">
                  <c:v>42</c:v>
                </c:pt>
                <c:pt idx="25">
                  <c:v>70</c:v>
                </c:pt>
                <c:pt idx="26">
                  <c:v>79</c:v>
                </c:pt>
                <c:pt idx="27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D-4498-A8D1-33C71454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264360"/>
        <c:axId val="2096260792"/>
      </c:scatterChart>
      <c:valAx>
        <c:axId val="209626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260792"/>
        <c:crosses val="autoZero"/>
        <c:crossBetween val="midCat"/>
      </c:valAx>
      <c:valAx>
        <c:axId val="209626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26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mh!$R$4:$R$42</c:f>
              <c:numCache>
                <c:formatCode>0.0</c:formatCode>
                <c:ptCount val="39"/>
                <c:pt idx="0">
                  <c:v>2.4390243902439025E-2</c:v>
                </c:pt>
                <c:pt idx="1">
                  <c:v>0.16417910447761197</c:v>
                </c:pt>
                <c:pt idx="2">
                  <c:v>0.31147540983606559</c:v>
                </c:pt>
                <c:pt idx="3">
                  <c:v>0.52380952380952384</c:v>
                </c:pt>
                <c:pt idx="4">
                  <c:v>0.6</c:v>
                </c:pt>
                <c:pt idx="5">
                  <c:v>0.72881355932203384</c:v>
                </c:pt>
                <c:pt idx="6">
                  <c:v>0.54098360655737698</c:v>
                </c:pt>
                <c:pt idx="7">
                  <c:v>0.62318840579710144</c:v>
                </c:pt>
                <c:pt idx="8">
                  <c:v>0.75</c:v>
                </c:pt>
                <c:pt idx="9">
                  <c:v>1.7234042553191491</c:v>
                </c:pt>
                <c:pt idx="10">
                  <c:v>2.354838709677419</c:v>
                </c:pt>
                <c:pt idx="11">
                  <c:v>1.9824561403508771</c:v>
                </c:pt>
                <c:pt idx="12">
                  <c:v>3.88</c:v>
                </c:pt>
                <c:pt idx="13">
                  <c:v>2.92</c:v>
                </c:pt>
                <c:pt idx="14">
                  <c:v>2.9682539682539684</c:v>
                </c:pt>
                <c:pt idx="15">
                  <c:v>3.2461538461538462</c:v>
                </c:pt>
                <c:pt idx="16">
                  <c:v>4.6363636363636367</c:v>
                </c:pt>
                <c:pt idx="17">
                  <c:v>8.9333333333333336</c:v>
                </c:pt>
              </c:numCache>
            </c:numRef>
          </c:xVal>
          <c:yVal>
            <c:numRef>
              <c:f>mh!$L$4:$L$42</c:f>
              <c:numCache>
                <c:formatCode>0</c:formatCode>
                <c:ptCount val="39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36</c:v>
                </c:pt>
                <c:pt idx="13">
                  <c:v>39</c:v>
                </c:pt>
                <c:pt idx="14">
                  <c:v>39</c:v>
                </c:pt>
                <c:pt idx="15">
                  <c:v>43</c:v>
                </c:pt>
                <c:pt idx="16">
                  <c:v>52</c:v>
                </c:pt>
                <c:pt idx="17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1-4139-B906-5B40733234D7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mh!$R$4:$R$42</c:f>
              <c:numCache>
                <c:formatCode>0.0</c:formatCode>
                <c:ptCount val="39"/>
                <c:pt idx="0">
                  <c:v>2.4390243902439025E-2</c:v>
                </c:pt>
                <c:pt idx="1">
                  <c:v>0.16417910447761197</c:v>
                </c:pt>
                <c:pt idx="2">
                  <c:v>0.31147540983606559</c:v>
                </c:pt>
                <c:pt idx="3">
                  <c:v>0.52380952380952384</c:v>
                </c:pt>
                <c:pt idx="4">
                  <c:v>0.6</c:v>
                </c:pt>
                <c:pt idx="5">
                  <c:v>0.72881355932203384</c:v>
                </c:pt>
                <c:pt idx="6">
                  <c:v>0.54098360655737698</c:v>
                </c:pt>
                <c:pt idx="7">
                  <c:v>0.62318840579710144</c:v>
                </c:pt>
                <c:pt idx="8">
                  <c:v>0.75</c:v>
                </c:pt>
                <c:pt idx="9">
                  <c:v>1.7234042553191491</c:v>
                </c:pt>
                <c:pt idx="10">
                  <c:v>2.354838709677419</c:v>
                </c:pt>
                <c:pt idx="11">
                  <c:v>1.9824561403508771</c:v>
                </c:pt>
                <c:pt idx="12">
                  <c:v>3.88</c:v>
                </c:pt>
                <c:pt idx="13">
                  <c:v>2.92</c:v>
                </c:pt>
                <c:pt idx="14">
                  <c:v>2.9682539682539684</c:v>
                </c:pt>
                <c:pt idx="15">
                  <c:v>3.2461538461538462</c:v>
                </c:pt>
                <c:pt idx="16">
                  <c:v>4.6363636363636367</c:v>
                </c:pt>
                <c:pt idx="17">
                  <c:v>8.9333333333333336</c:v>
                </c:pt>
              </c:numCache>
            </c:numRef>
          </c:xVal>
          <c:yVal>
            <c:numRef>
              <c:f>mh!$M$4:$M$42</c:f>
              <c:numCache>
                <c:formatCode>0</c:formatCode>
                <c:ptCount val="39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19</c:v>
                </c:pt>
                <c:pt idx="17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E1-4139-B906-5B40733234D7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mh!$R$4:$R$42</c:f>
              <c:numCache>
                <c:formatCode>0.0</c:formatCode>
                <c:ptCount val="39"/>
                <c:pt idx="0">
                  <c:v>2.4390243902439025E-2</c:v>
                </c:pt>
                <c:pt idx="1">
                  <c:v>0.16417910447761197</c:v>
                </c:pt>
                <c:pt idx="2">
                  <c:v>0.31147540983606559</c:v>
                </c:pt>
                <c:pt idx="3">
                  <c:v>0.52380952380952384</c:v>
                </c:pt>
                <c:pt idx="4">
                  <c:v>0.6</c:v>
                </c:pt>
                <c:pt idx="5">
                  <c:v>0.72881355932203384</c:v>
                </c:pt>
                <c:pt idx="6">
                  <c:v>0.54098360655737698</c:v>
                </c:pt>
                <c:pt idx="7">
                  <c:v>0.62318840579710144</c:v>
                </c:pt>
                <c:pt idx="8">
                  <c:v>0.75</c:v>
                </c:pt>
                <c:pt idx="9">
                  <c:v>1.7234042553191491</c:v>
                </c:pt>
                <c:pt idx="10">
                  <c:v>2.354838709677419</c:v>
                </c:pt>
                <c:pt idx="11">
                  <c:v>1.9824561403508771</c:v>
                </c:pt>
                <c:pt idx="12">
                  <c:v>3.88</c:v>
                </c:pt>
                <c:pt idx="13">
                  <c:v>2.92</c:v>
                </c:pt>
                <c:pt idx="14">
                  <c:v>2.9682539682539684</c:v>
                </c:pt>
                <c:pt idx="15">
                  <c:v>3.2461538461538462</c:v>
                </c:pt>
                <c:pt idx="16">
                  <c:v>4.6363636363636367</c:v>
                </c:pt>
                <c:pt idx="17">
                  <c:v>8.9333333333333336</c:v>
                </c:pt>
              </c:numCache>
            </c:numRef>
          </c:xVal>
          <c:yVal>
            <c:numRef>
              <c:f>mh!$N$4:$N$42</c:f>
              <c:numCache>
                <c:formatCode>0</c:formatCode>
                <c:ptCount val="39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22</c:v>
                </c:pt>
                <c:pt idx="13">
                  <c:v>23</c:v>
                </c:pt>
                <c:pt idx="14">
                  <c:v>19</c:v>
                </c:pt>
                <c:pt idx="15">
                  <c:v>25</c:v>
                </c:pt>
                <c:pt idx="16">
                  <c:v>30</c:v>
                </c:pt>
                <c:pt idx="1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E1-4139-B906-5B407332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492808"/>
        <c:axId val="2097496712"/>
      </c:scatterChart>
      <c:valAx>
        <c:axId val="209749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496712"/>
        <c:crosses val="autoZero"/>
        <c:crossBetween val="midCat"/>
      </c:valAx>
      <c:valAx>
        <c:axId val="209749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49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mh!$C$4:$C$42</c:f>
              <c:numCache>
                <c:formatCode>0.00</c:formatCode>
                <c:ptCount val="39"/>
                <c:pt idx="0">
                  <c:v>5.17</c:v>
                </c:pt>
                <c:pt idx="1">
                  <c:v>3.92</c:v>
                </c:pt>
                <c:pt idx="2">
                  <c:v>3.71</c:v>
                </c:pt>
                <c:pt idx="3">
                  <c:v>3.71</c:v>
                </c:pt>
                <c:pt idx="4" formatCode="General">
                  <c:v>3.3</c:v>
                </c:pt>
                <c:pt idx="5" formatCode="General">
                  <c:v>3.55</c:v>
                </c:pt>
                <c:pt idx="6">
                  <c:v>3.73</c:v>
                </c:pt>
                <c:pt idx="7">
                  <c:v>4.28</c:v>
                </c:pt>
                <c:pt idx="8" formatCode="General">
                  <c:v>3.83</c:v>
                </c:pt>
                <c:pt idx="9">
                  <c:v>2.95</c:v>
                </c:pt>
                <c:pt idx="10">
                  <c:v>1.8</c:v>
                </c:pt>
                <c:pt idx="11" formatCode="General">
                  <c:v>3.45</c:v>
                </c:pt>
                <c:pt idx="12">
                  <c:v>3.24</c:v>
                </c:pt>
                <c:pt idx="13" formatCode="General">
                  <c:v>4.4000000000000004</c:v>
                </c:pt>
                <c:pt idx="14">
                  <c:v>3.7</c:v>
                </c:pt>
                <c:pt idx="15">
                  <c:v>3.85</c:v>
                </c:pt>
                <c:pt idx="16" formatCode="General">
                  <c:v>3.93</c:v>
                </c:pt>
                <c:pt idx="17" formatCode="General">
                  <c:v>3.6</c:v>
                </c:pt>
              </c:numCache>
            </c:numRef>
          </c:xVal>
          <c:yVal>
            <c:numRef>
              <c:f>mh!$G$4:$G$42</c:f>
              <c:numCache>
                <c:formatCode>General</c:formatCode>
                <c:ptCount val="39"/>
                <c:pt idx="0">
                  <c:v>82</c:v>
                </c:pt>
                <c:pt idx="1">
                  <c:v>67</c:v>
                </c:pt>
                <c:pt idx="2">
                  <c:v>61</c:v>
                </c:pt>
                <c:pt idx="3">
                  <c:v>63</c:v>
                </c:pt>
                <c:pt idx="4">
                  <c:v>55</c:v>
                </c:pt>
                <c:pt idx="5">
                  <c:v>59</c:v>
                </c:pt>
                <c:pt idx="6">
                  <c:v>61</c:v>
                </c:pt>
                <c:pt idx="7">
                  <c:v>69</c:v>
                </c:pt>
                <c:pt idx="8">
                  <c:v>64</c:v>
                </c:pt>
                <c:pt idx="9">
                  <c:v>47</c:v>
                </c:pt>
                <c:pt idx="10">
                  <c:v>31</c:v>
                </c:pt>
                <c:pt idx="11">
                  <c:v>57</c:v>
                </c:pt>
                <c:pt idx="12">
                  <c:v>50</c:v>
                </c:pt>
                <c:pt idx="13">
                  <c:v>75</c:v>
                </c:pt>
                <c:pt idx="14">
                  <c:v>63</c:v>
                </c:pt>
                <c:pt idx="15">
                  <c:v>65</c:v>
                </c:pt>
                <c:pt idx="16">
                  <c:v>66</c:v>
                </c:pt>
                <c:pt idx="1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45-48D8-92AE-0E6D622C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118680"/>
        <c:axId val="2094114952"/>
      </c:scatterChart>
      <c:valAx>
        <c:axId val="209411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114952"/>
        <c:crosses val="autoZero"/>
        <c:crossBetween val="midCat"/>
      </c:valAx>
      <c:valAx>
        <c:axId val="209411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4118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99E-2"/>
          <c:y val="0.192094998541849"/>
          <c:w val="0.88071084864392002"/>
          <c:h val="0.720887649460484"/>
        </c:manualLayout>
      </c:layout>
      <c:scatterChart>
        <c:scatterStyle val="lineMarker"/>
        <c:varyColors val="0"/>
        <c:ser>
          <c:idx val="1"/>
          <c:order val="0"/>
          <c:tx>
            <c:v>chi -&gt;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76640419947499"/>
                  <c:y val="3.1990740740740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mma!$Q$4:$Q$43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</c:numCache>
            </c:numRef>
          </c:xVal>
          <c:yVal>
            <c:numRef>
              <c:f>mma!$K$4:$K$43</c:f>
              <c:numCache>
                <c:formatCode>0</c:formatCode>
                <c:ptCount val="3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25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34</c:v>
                </c:pt>
                <c:pt idx="30">
                  <c:v>35</c:v>
                </c:pt>
                <c:pt idx="31">
                  <c:v>43</c:v>
                </c:pt>
                <c:pt idx="32">
                  <c:v>48</c:v>
                </c:pt>
                <c:pt idx="33">
                  <c:v>50</c:v>
                </c:pt>
                <c:pt idx="34">
                  <c:v>53</c:v>
                </c:pt>
                <c:pt idx="35">
                  <c:v>60</c:v>
                </c:pt>
                <c:pt idx="36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D-478E-9A53-FFF7C3BF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555480"/>
        <c:axId val="2097559160"/>
      </c:scatterChart>
      <c:valAx>
        <c:axId val="2097555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559160"/>
        <c:crosses val="autoZero"/>
        <c:crossBetween val="midCat"/>
      </c:valAx>
      <c:valAx>
        <c:axId val="209755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555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mma!$Q$4:$Q$42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</c:numCache>
            </c:numRef>
          </c:xVal>
          <c:yVal>
            <c:numRef>
              <c:f>mma!$K$4:$K$42</c:f>
              <c:numCache>
                <c:formatCode>0</c:formatCode>
                <c:ptCount val="3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25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34</c:v>
                </c:pt>
                <c:pt idx="30">
                  <c:v>35</c:v>
                </c:pt>
                <c:pt idx="31">
                  <c:v>43</c:v>
                </c:pt>
                <c:pt idx="32">
                  <c:v>48</c:v>
                </c:pt>
                <c:pt idx="33">
                  <c:v>50</c:v>
                </c:pt>
                <c:pt idx="34">
                  <c:v>53</c:v>
                </c:pt>
                <c:pt idx="35">
                  <c:v>60</c:v>
                </c:pt>
                <c:pt idx="36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E-49A5-81D4-917CBBFE1A65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mma!$Q$4:$Q$42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</c:numCache>
            </c:numRef>
          </c:xVal>
          <c:yVal>
            <c:numRef>
              <c:f>mma!$L$4:$L$42</c:f>
              <c:numCache>
                <c:formatCode>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13</c:v>
                </c:pt>
                <c:pt idx="29">
                  <c:v>16</c:v>
                </c:pt>
                <c:pt idx="30">
                  <c:v>11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21</c:v>
                </c:pt>
                <c:pt idx="36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E-49A5-81D4-917CBBFE1A65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mma!$Q$4:$Q$42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</c:numCache>
            </c:numRef>
          </c:xVal>
          <c:yVal>
            <c:numRef>
              <c:f>mma!$M$4:$M$42</c:f>
              <c:numCache>
                <c:formatCode>0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17</c:v>
                </c:pt>
                <c:pt idx="24">
                  <c:v>16</c:v>
                </c:pt>
                <c:pt idx="25">
                  <c:v>19</c:v>
                </c:pt>
                <c:pt idx="26">
                  <c:v>20</c:v>
                </c:pt>
                <c:pt idx="27">
                  <c:v>19</c:v>
                </c:pt>
                <c:pt idx="28">
                  <c:v>20</c:v>
                </c:pt>
                <c:pt idx="29">
                  <c:v>22</c:v>
                </c:pt>
                <c:pt idx="30">
                  <c:v>19</c:v>
                </c:pt>
                <c:pt idx="31">
                  <c:v>25</c:v>
                </c:pt>
                <c:pt idx="32">
                  <c:v>16</c:v>
                </c:pt>
                <c:pt idx="33">
                  <c:v>28</c:v>
                </c:pt>
                <c:pt idx="34">
                  <c:v>29</c:v>
                </c:pt>
                <c:pt idx="35">
                  <c:v>22</c:v>
                </c:pt>
                <c:pt idx="36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E-49A5-81D4-917CBBFE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23896"/>
        <c:axId val="2097627800"/>
      </c:scatterChart>
      <c:valAx>
        <c:axId val="2097623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627800"/>
        <c:crosses val="autoZero"/>
        <c:crossBetween val="midCat"/>
      </c:valAx>
      <c:valAx>
        <c:axId val="209762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7623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Gramm-&gt;Perlenzahl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1.6"/>
            <c:intercept val="0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mma!$D$4:$D$42</c:f>
              <c:numCache>
                <c:formatCode>0.00</c:formatCode>
                <c:ptCount val="39"/>
                <c:pt idx="0">
                  <c:v>3.46</c:v>
                </c:pt>
                <c:pt idx="1">
                  <c:v>3.92</c:v>
                </c:pt>
                <c:pt idx="2">
                  <c:v>3</c:v>
                </c:pt>
                <c:pt idx="3">
                  <c:v>1.92</c:v>
                </c:pt>
                <c:pt idx="4">
                  <c:v>4.97</c:v>
                </c:pt>
                <c:pt idx="5">
                  <c:v>1.61</c:v>
                </c:pt>
                <c:pt idx="6">
                  <c:v>1.74</c:v>
                </c:pt>
                <c:pt idx="7">
                  <c:v>3.68</c:v>
                </c:pt>
                <c:pt idx="8">
                  <c:v>3.08</c:v>
                </c:pt>
                <c:pt idx="9">
                  <c:v>3.71</c:v>
                </c:pt>
                <c:pt idx="10">
                  <c:v>3.66</c:v>
                </c:pt>
                <c:pt idx="11">
                  <c:v>3.71</c:v>
                </c:pt>
                <c:pt idx="12">
                  <c:v>3.09</c:v>
                </c:pt>
                <c:pt idx="13">
                  <c:v>3.36</c:v>
                </c:pt>
                <c:pt idx="14">
                  <c:v>3.31</c:v>
                </c:pt>
                <c:pt idx="15">
                  <c:v>3.47</c:v>
                </c:pt>
                <c:pt idx="16">
                  <c:v>4</c:v>
                </c:pt>
                <c:pt idx="17">
                  <c:v>3.38</c:v>
                </c:pt>
                <c:pt idx="18">
                  <c:v>3.88</c:v>
                </c:pt>
                <c:pt idx="19">
                  <c:v>4.12</c:v>
                </c:pt>
                <c:pt idx="20">
                  <c:v>4.8499999999999996</c:v>
                </c:pt>
                <c:pt idx="21">
                  <c:v>3.88</c:v>
                </c:pt>
                <c:pt idx="22">
                  <c:v>2.69</c:v>
                </c:pt>
                <c:pt idx="23">
                  <c:v>4.28</c:v>
                </c:pt>
                <c:pt idx="24">
                  <c:v>4.29</c:v>
                </c:pt>
                <c:pt idx="25">
                  <c:v>4.12</c:v>
                </c:pt>
                <c:pt idx="26">
                  <c:v>3.59</c:v>
                </c:pt>
                <c:pt idx="27">
                  <c:v>3.65</c:v>
                </c:pt>
                <c:pt idx="28">
                  <c:v>4.04</c:v>
                </c:pt>
                <c:pt idx="29">
                  <c:v>3.2</c:v>
                </c:pt>
                <c:pt idx="30">
                  <c:v>2.46</c:v>
                </c:pt>
                <c:pt idx="31">
                  <c:v>2.85</c:v>
                </c:pt>
                <c:pt idx="32">
                  <c:v>4.29</c:v>
                </c:pt>
                <c:pt idx="33">
                  <c:v>4.3099999999999996</c:v>
                </c:pt>
                <c:pt idx="34">
                  <c:v>4.13</c:v>
                </c:pt>
                <c:pt idx="35">
                  <c:v>3.42</c:v>
                </c:pt>
                <c:pt idx="36">
                  <c:v>3.01</c:v>
                </c:pt>
              </c:numCache>
            </c:numRef>
          </c:xVal>
          <c:yVal>
            <c:numRef>
              <c:f>mma!$B$4:$B$42</c:f>
              <c:numCache>
                <c:formatCode>General</c:formatCode>
                <c:ptCount val="39"/>
                <c:pt idx="0">
                  <c:v>58</c:v>
                </c:pt>
                <c:pt idx="1">
                  <c:v>66</c:v>
                </c:pt>
                <c:pt idx="2">
                  <c:v>50</c:v>
                </c:pt>
                <c:pt idx="3">
                  <c:v>32</c:v>
                </c:pt>
                <c:pt idx="4">
                  <c:v>84</c:v>
                </c:pt>
                <c:pt idx="5">
                  <c:v>27</c:v>
                </c:pt>
                <c:pt idx="6">
                  <c:v>29</c:v>
                </c:pt>
                <c:pt idx="7">
                  <c:v>63</c:v>
                </c:pt>
                <c:pt idx="8">
                  <c:v>52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52</c:v>
                </c:pt>
                <c:pt idx="13">
                  <c:v>55</c:v>
                </c:pt>
                <c:pt idx="14">
                  <c:v>56</c:v>
                </c:pt>
                <c:pt idx="15">
                  <c:v>58</c:v>
                </c:pt>
                <c:pt idx="16">
                  <c:v>66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82</c:v>
                </c:pt>
                <c:pt idx="21">
                  <c:v>65</c:v>
                </c:pt>
                <c:pt idx="22">
                  <c:v>45</c:v>
                </c:pt>
                <c:pt idx="23">
                  <c:v>71</c:v>
                </c:pt>
                <c:pt idx="24">
                  <c:v>72</c:v>
                </c:pt>
                <c:pt idx="25">
                  <c:v>69</c:v>
                </c:pt>
                <c:pt idx="26">
                  <c:v>60</c:v>
                </c:pt>
                <c:pt idx="27">
                  <c:v>61</c:v>
                </c:pt>
                <c:pt idx="28">
                  <c:v>68</c:v>
                </c:pt>
                <c:pt idx="29">
                  <c:v>54</c:v>
                </c:pt>
                <c:pt idx="30">
                  <c:v>41</c:v>
                </c:pt>
                <c:pt idx="31">
                  <c:v>47</c:v>
                </c:pt>
                <c:pt idx="32">
                  <c:v>72</c:v>
                </c:pt>
                <c:pt idx="33">
                  <c:v>72</c:v>
                </c:pt>
                <c:pt idx="34">
                  <c:v>69</c:v>
                </c:pt>
                <c:pt idx="35">
                  <c:v>58</c:v>
                </c:pt>
                <c:pt idx="36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3-415B-B360-74EDCB0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61880"/>
        <c:axId val="2097665352"/>
      </c:scatterChart>
      <c:valAx>
        <c:axId val="209766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97665352"/>
        <c:crosses val="autoZero"/>
        <c:crossBetween val="midCat"/>
      </c:valAx>
      <c:valAx>
        <c:axId val="209766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9766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99E-2"/>
          <c:y val="0.192094998541849"/>
          <c:w val="0.88071084864392002"/>
          <c:h val="0.720887649460484"/>
        </c:manualLayout>
      </c:layout>
      <c:scatterChart>
        <c:scatterStyle val="lineMarker"/>
        <c:varyColors val="0"/>
        <c:ser>
          <c:idx val="1"/>
          <c:order val="0"/>
          <c:tx>
            <c:v>chi -&gt;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76640419947499"/>
                  <c:y val="3.1990740740740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HH!$S$4:$S$29</c:f>
              <c:numCache>
                <c:formatCode>0.0</c:formatCode>
                <c:ptCount val="25"/>
                <c:pt idx="0">
                  <c:v>2.4390243902439025E-2</c:v>
                </c:pt>
                <c:pt idx="1">
                  <c:v>0.10714285714285714</c:v>
                </c:pt>
                <c:pt idx="2">
                  <c:v>0.19354838709677419</c:v>
                </c:pt>
                <c:pt idx="3">
                  <c:v>0.63076923076923075</c:v>
                </c:pt>
                <c:pt idx="4">
                  <c:v>0.6785714285714286</c:v>
                </c:pt>
                <c:pt idx="5">
                  <c:v>1</c:v>
                </c:pt>
                <c:pt idx="6">
                  <c:v>1.3103448275862069</c:v>
                </c:pt>
                <c:pt idx="7">
                  <c:v>1.5428571428571429</c:v>
                </c:pt>
                <c:pt idx="8">
                  <c:v>1.9824561403508771</c:v>
                </c:pt>
                <c:pt idx="9">
                  <c:v>2.2615384615384615</c:v>
                </c:pt>
                <c:pt idx="10">
                  <c:v>2.2820512820512819</c:v>
                </c:pt>
                <c:pt idx="11">
                  <c:v>2.3142857142857141</c:v>
                </c:pt>
                <c:pt idx="12">
                  <c:v>2.4285714285714284</c:v>
                </c:pt>
                <c:pt idx="13">
                  <c:v>3.8064516129032255</c:v>
                </c:pt>
                <c:pt idx="14">
                  <c:v>3.8285714285714283</c:v>
                </c:pt>
                <c:pt idx="15">
                  <c:v>3.8421052631578947</c:v>
                </c:pt>
                <c:pt idx="16">
                  <c:v>4.1147540983606561</c:v>
                </c:pt>
                <c:pt idx="17">
                  <c:v>4.161290322580645</c:v>
                </c:pt>
                <c:pt idx="18">
                  <c:v>4.5555555555555554</c:v>
                </c:pt>
                <c:pt idx="19">
                  <c:v>5.2686567164179108</c:v>
                </c:pt>
                <c:pt idx="20">
                  <c:v>5.6666666666666661</c:v>
                </c:pt>
                <c:pt idx="21">
                  <c:v>5.6999999999999993</c:v>
                </c:pt>
                <c:pt idx="22">
                  <c:v>6.046153846153846</c:v>
                </c:pt>
                <c:pt idx="23">
                  <c:v>7.1866666666666665</c:v>
                </c:pt>
                <c:pt idx="24">
                  <c:v>7.7916666666666661</c:v>
                </c:pt>
              </c:numCache>
            </c:numRef>
          </c:xVal>
          <c:yVal>
            <c:numRef>
              <c:f>HH!$L$4:$L$29</c:f>
              <c:numCache>
                <c:formatCode>0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30</c:v>
                </c:pt>
                <c:pt idx="8">
                  <c:v>27</c:v>
                </c:pt>
                <c:pt idx="9">
                  <c:v>35</c:v>
                </c:pt>
                <c:pt idx="10">
                  <c:v>40</c:v>
                </c:pt>
                <c:pt idx="11">
                  <c:v>36</c:v>
                </c:pt>
                <c:pt idx="12">
                  <c:v>33</c:v>
                </c:pt>
                <c:pt idx="13">
                  <c:v>46</c:v>
                </c:pt>
                <c:pt idx="14">
                  <c:v>42</c:v>
                </c:pt>
                <c:pt idx="15">
                  <c:v>39</c:v>
                </c:pt>
                <c:pt idx="16">
                  <c:v>47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44</c:v>
                </c:pt>
                <c:pt idx="21">
                  <c:v>54</c:v>
                </c:pt>
                <c:pt idx="22">
                  <c:v>57</c:v>
                </c:pt>
                <c:pt idx="23">
                  <c:v>63</c:v>
                </c:pt>
                <c:pt idx="24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7-4AFB-BFB0-59B509F5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29000"/>
        <c:axId val="2098532680"/>
      </c:scatterChart>
      <c:valAx>
        <c:axId val="209852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532680"/>
        <c:crosses val="autoZero"/>
        <c:crossBetween val="midCat"/>
      </c:valAx>
      <c:valAx>
        <c:axId val="209853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529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HH!$S$4:$S$28</c:f>
              <c:numCache>
                <c:formatCode>0.0</c:formatCode>
                <c:ptCount val="25"/>
                <c:pt idx="0">
                  <c:v>2.4390243902439025E-2</c:v>
                </c:pt>
                <c:pt idx="1">
                  <c:v>0.10714285714285714</c:v>
                </c:pt>
                <c:pt idx="2">
                  <c:v>0.19354838709677419</c:v>
                </c:pt>
                <c:pt idx="3">
                  <c:v>0.63076923076923075</c:v>
                </c:pt>
                <c:pt idx="4">
                  <c:v>0.6785714285714286</c:v>
                </c:pt>
                <c:pt idx="5">
                  <c:v>1</c:v>
                </c:pt>
                <c:pt idx="6">
                  <c:v>1.3103448275862069</c:v>
                </c:pt>
                <c:pt idx="7">
                  <c:v>1.5428571428571429</c:v>
                </c:pt>
                <c:pt idx="8">
                  <c:v>1.9824561403508771</c:v>
                </c:pt>
                <c:pt idx="9">
                  <c:v>2.2615384615384615</c:v>
                </c:pt>
                <c:pt idx="10">
                  <c:v>2.2820512820512819</c:v>
                </c:pt>
                <c:pt idx="11">
                  <c:v>2.3142857142857141</c:v>
                </c:pt>
                <c:pt idx="12">
                  <c:v>2.4285714285714284</c:v>
                </c:pt>
                <c:pt idx="13">
                  <c:v>3.8064516129032255</c:v>
                </c:pt>
                <c:pt idx="14">
                  <c:v>3.8285714285714283</c:v>
                </c:pt>
                <c:pt idx="15">
                  <c:v>3.8421052631578947</c:v>
                </c:pt>
                <c:pt idx="16">
                  <c:v>4.1147540983606561</c:v>
                </c:pt>
                <c:pt idx="17">
                  <c:v>4.161290322580645</c:v>
                </c:pt>
                <c:pt idx="18">
                  <c:v>4.5555555555555554</c:v>
                </c:pt>
                <c:pt idx="19">
                  <c:v>5.2686567164179108</c:v>
                </c:pt>
                <c:pt idx="20">
                  <c:v>5.6666666666666661</c:v>
                </c:pt>
                <c:pt idx="21">
                  <c:v>5.6999999999999993</c:v>
                </c:pt>
                <c:pt idx="22">
                  <c:v>6.046153846153846</c:v>
                </c:pt>
                <c:pt idx="23">
                  <c:v>7.1866666666666665</c:v>
                </c:pt>
                <c:pt idx="24">
                  <c:v>7.7916666666666661</c:v>
                </c:pt>
              </c:numCache>
            </c:numRef>
          </c:xVal>
          <c:yVal>
            <c:numRef>
              <c:f>HH!$L$4:$L$28</c:f>
              <c:numCache>
                <c:formatCode>0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30</c:v>
                </c:pt>
                <c:pt idx="8">
                  <c:v>27</c:v>
                </c:pt>
                <c:pt idx="9">
                  <c:v>35</c:v>
                </c:pt>
                <c:pt idx="10">
                  <c:v>40</c:v>
                </c:pt>
                <c:pt idx="11">
                  <c:v>36</c:v>
                </c:pt>
                <c:pt idx="12">
                  <c:v>33</c:v>
                </c:pt>
                <c:pt idx="13">
                  <c:v>46</c:v>
                </c:pt>
                <c:pt idx="14">
                  <c:v>42</c:v>
                </c:pt>
                <c:pt idx="15">
                  <c:v>39</c:v>
                </c:pt>
                <c:pt idx="16">
                  <c:v>47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44</c:v>
                </c:pt>
                <c:pt idx="21">
                  <c:v>54</c:v>
                </c:pt>
                <c:pt idx="22">
                  <c:v>57</c:v>
                </c:pt>
                <c:pt idx="23">
                  <c:v>63</c:v>
                </c:pt>
                <c:pt idx="24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C-4C18-AE55-05D33E6E45D4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HH!$S$4:$S$28</c:f>
              <c:numCache>
                <c:formatCode>0.0</c:formatCode>
                <c:ptCount val="25"/>
                <c:pt idx="0">
                  <c:v>2.4390243902439025E-2</c:v>
                </c:pt>
                <c:pt idx="1">
                  <c:v>0.10714285714285714</c:v>
                </c:pt>
                <c:pt idx="2">
                  <c:v>0.19354838709677419</c:v>
                </c:pt>
                <c:pt idx="3">
                  <c:v>0.63076923076923075</c:v>
                </c:pt>
                <c:pt idx="4">
                  <c:v>0.6785714285714286</c:v>
                </c:pt>
                <c:pt idx="5">
                  <c:v>1</c:v>
                </c:pt>
                <c:pt idx="6">
                  <c:v>1.3103448275862069</c:v>
                </c:pt>
                <c:pt idx="7">
                  <c:v>1.5428571428571429</c:v>
                </c:pt>
                <c:pt idx="8">
                  <c:v>1.9824561403508771</c:v>
                </c:pt>
                <c:pt idx="9">
                  <c:v>2.2615384615384615</c:v>
                </c:pt>
                <c:pt idx="10">
                  <c:v>2.2820512820512819</c:v>
                </c:pt>
                <c:pt idx="11">
                  <c:v>2.3142857142857141</c:v>
                </c:pt>
                <c:pt idx="12">
                  <c:v>2.4285714285714284</c:v>
                </c:pt>
                <c:pt idx="13">
                  <c:v>3.8064516129032255</c:v>
                </c:pt>
                <c:pt idx="14">
                  <c:v>3.8285714285714283</c:v>
                </c:pt>
                <c:pt idx="15">
                  <c:v>3.8421052631578947</c:v>
                </c:pt>
                <c:pt idx="16">
                  <c:v>4.1147540983606561</c:v>
                </c:pt>
                <c:pt idx="17">
                  <c:v>4.161290322580645</c:v>
                </c:pt>
                <c:pt idx="18">
                  <c:v>4.5555555555555554</c:v>
                </c:pt>
                <c:pt idx="19">
                  <c:v>5.2686567164179108</c:v>
                </c:pt>
                <c:pt idx="20">
                  <c:v>5.6666666666666661</c:v>
                </c:pt>
                <c:pt idx="21">
                  <c:v>5.6999999999999993</c:v>
                </c:pt>
                <c:pt idx="22">
                  <c:v>6.046153846153846</c:v>
                </c:pt>
                <c:pt idx="23">
                  <c:v>7.1866666666666665</c:v>
                </c:pt>
                <c:pt idx="24">
                  <c:v>7.7916666666666661</c:v>
                </c:pt>
              </c:numCache>
            </c:numRef>
          </c:xVal>
          <c:yVal>
            <c:numRef>
              <c:f>HH!$N$4:$N$28</c:f>
              <c:numCache>
                <c:formatCode>0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15</c:v>
                </c:pt>
                <c:pt idx="18">
                  <c:v>22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28</c:v>
                </c:pt>
                <c:pt idx="24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C-4C18-AE55-05D33E6E45D4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HH!$S$4:$S$28</c:f>
              <c:numCache>
                <c:formatCode>0.0</c:formatCode>
                <c:ptCount val="25"/>
                <c:pt idx="0">
                  <c:v>2.4390243902439025E-2</c:v>
                </c:pt>
                <c:pt idx="1">
                  <c:v>0.10714285714285714</c:v>
                </c:pt>
                <c:pt idx="2">
                  <c:v>0.19354838709677419</c:v>
                </c:pt>
                <c:pt idx="3">
                  <c:v>0.63076923076923075</c:v>
                </c:pt>
                <c:pt idx="4">
                  <c:v>0.6785714285714286</c:v>
                </c:pt>
                <c:pt idx="5">
                  <c:v>1</c:v>
                </c:pt>
                <c:pt idx="6">
                  <c:v>1.3103448275862069</c:v>
                </c:pt>
                <c:pt idx="7">
                  <c:v>1.5428571428571429</c:v>
                </c:pt>
                <c:pt idx="8">
                  <c:v>1.9824561403508771</c:v>
                </c:pt>
                <c:pt idx="9">
                  <c:v>2.2615384615384615</c:v>
                </c:pt>
                <c:pt idx="10">
                  <c:v>2.2820512820512819</c:v>
                </c:pt>
                <c:pt idx="11">
                  <c:v>2.3142857142857141</c:v>
                </c:pt>
                <c:pt idx="12">
                  <c:v>2.4285714285714284</c:v>
                </c:pt>
                <c:pt idx="13">
                  <c:v>3.8064516129032255</c:v>
                </c:pt>
                <c:pt idx="14">
                  <c:v>3.8285714285714283</c:v>
                </c:pt>
                <c:pt idx="15">
                  <c:v>3.8421052631578947</c:v>
                </c:pt>
                <c:pt idx="16">
                  <c:v>4.1147540983606561</c:v>
                </c:pt>
                <c:pt idx="17">
                  <c:v>4.161290322580645</c:v>
                </c:pt>
                <c:pt idx="18">
                  <c:v>4.5555555555555554</c:v>
                </c:pt>
                <c:pt idx="19">
                  <c:v>5.2686567164179108</c:v>
                </c:pt>
                <c:pt idx="20">
                  <c:v>5.6666666666666661</c:v>
                </c:pt>
                <c:pt idx="21">
                  <c:v>5.6999999999999993</c:v>
                </c:pt>
                <c:pt idx="22">
                  <c:v>6.046153846153846</c:v>
                </c:pt>
                <c:pt idx="23">
                  <c:v>7.1866666666666665</c:v>
                </c:pt>
                <c:pt idx="24">
                  <c:v>7.7916666666666661</c:v>
                </c:pt>
              </c:numCache>
            </c:numRef>
          </c:xVal>
          <c:yVal>
            <c:numRef>
              <c:f>HH!$O$4:$O$28</c:f>
              <c:numCache>
                <c:formatCode>0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21</c:v>
                </c:pt>
                <c:pt idx="10">
                  <c:v>22</c:v>
                </c:pt>
                <c:pt idx="11">
                  <c:v>18</c:v>
                </c:pt>
                <c:pt idx="12">
                  <c:v>19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31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35</c:v>
                </c:pt>
                <c:pt idx="24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C-4C18-AE55-05D33E6E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97320"/>
        <c:axId val="2098601224"/>
      </c:scatterChart>
      <c:valAx>
        <c:axId val="209859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601224"/>
        <c:crosses val="autoZero"/>
        <c:crossBetween val="midCat"/>
      </c:valAx>
      <c:valAx>
        <c:axId val="209860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597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99E-2"/>
          <c:y val="0.192094998541849"/>
          <c:w val="0.88071084864392002"/>
          <c:h val="0.720887649460484"/>
        </c:manualLayout>
      </c:layout>
      <c:scatterChart>
        <c:scatterStyle val="lineMarker"/>
        <c:varyColors val="0"/>
        <c:ser>
          <c:idx val="1"/>
          <c:order val="0"/>
          <c:tx>
            <c:v>chi -&gt;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76640419947499"/>
                  <c:y val="3.1990740740740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PUL!$Q$4:$Q$30</c:f>
              <c:numCache>
                <c:formatCode>0.0</c:formatCode>
                <c:ptCount val="26"/>
                <c:pt idx="0">
                  <c:v>0.90769230769230769</c:v>
                </c:pt>
                <c:pt idx="1">
                  <c:v>0.94285714285714284</c:v>
                </c:pt>
                <c:pt idx="2">
                  <c:v>1.0588235294117647</c:v>
                </c:pt>
                <c:pt idx="3">
                  <c:v>1.1066666666666667</c:v>
                </c:pt>
                <c:pt idx="4">
                  <c:v>1.3783783783783783</c:v>
                </c:pt>
                <c:pt idx="5">
                  <c:v>1.5</c:v>
                </c:pt>
                <c:pt idx="6">
                  <c:v>1.509090909090909</c:v>
                </c:pt>
                <c:pt idx="7">
                  <c:v>1.622950819672131</c:v>
                </c:pt>
                <c:pt idx="8">
                  <c:v>1.6363636363636362</c:v>
                </c:pt>
                <c:pt idx="9">
                  <c:v>1.7419354838709677</c:v>
                </c:pt>
                <c:pt idx="10">
                  <c:v>1.9253731343283582</c:v>
                </c:pt>
                <c:pt idx="11">
                  <c:v>1.9411764705882355</c:v>
                </c:pt>
                <c:pt idx="12">
                  <c:v>1.9666666666666666</c:v>
                </c:pt>
                <c:pt idx="13">
                  <c:v>2</c:v>
                </c:pt>
                <c:pt idx="14">
                  <c:v>3.1194029850746272</c:v>
                </c:pt>
                <c:pt idx="15">
                  <c:v>3.1923076923076925</c:v>
                </c:pt>
                <c:pt idx="16">
                  <c:v>3.5757575757575752</c:v>
                </c:pt>
                <c:pt idx="17">
                  <c:v>3.7647058823529411</c:v>
                </c:pt>
                <c:pt idx="18">
                  <c:v>3.784313725490196</c:v>
                </c:pt>
                <c:pt idx="19">
                  <c:v>3.9310344827586206</c:v>
                </c:pt>
                <c:pt idx="20">
                  <c:v>4.0999999999999996</c:v>
                </c:pt>
                <c:pt idx="21">
                  <c:v>5.2758620689655178</c:v>
                </c:pt>
                <c:pt idx="22">
                  <c:v>5.7761194029850742</c:v>
                </c:pt>
                <c:pt idx="23">
                  <c:v>6</c:v>
                </c:pt>
                <c:pt idx="24">
                  <c:v>6.4366197183098599</c:v>
                </c:pt>
                <c:pt idx="25">
                  <c:v>6.6764705882352935</c:v>
                </c:pt>
              </c:numCache>
            </c:numRef>
          </c:xVal>
          <c:yVal>
            <c:numRef>
              <c:f>PUL!$K$4:$K$30</c:f>
              <c:numCache>
                <c:formatCode>0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21</c:v>
                </c:pt>
                <c:pt idx="5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30</c:v>
                </c:pt>
                <c:pt idx="9">
                  <c:v>30</c:v>
                </c:pt>
                <c:pt idx="10">
                  <c:v>33</c:v>
                </c:pt>
                <c:pt idx="11">
                  <c:v>29</c:v>
                </c:pt>
                <c:pt idx="12">
                  <c:v>30</c:v>
                </c:pt>
                <c:pt idx="13">
                  <c:v>38</c:v>
                </c:pt>
                <c:pt idx="14">
                  <c:v>41</c:v>
                </c:pt>
                <c:pt idx="15">
                  <c:v>38</c:v>
                </c:pt>
                <c:pt idx="16">
                  <c:v>46</c:v>
                </c:pt>
                <c:pt idx="17">
                  <c:v>48</c:v>
                </c:pt>
                <c:pt idx="18">
                  <c:v>35</c:v>
                </c:pt>
                <c:pt idx="19">
                  <c:v>42</c:v>
                </c:pt>
                <c:pt idx="20">
                  <c:v>46</c:v>
                </c:pt>
                <c:pt idx="21">
                  <c:v>48</c:v>
                </c:pt>
                <c:pt idx="22">
                  <c:v>51</c:v>
                </c:pt>
                <c:pt idx="23">
                  <c:v>58</c:v>
                </c:pt>
                <c:pt idx="24">
                  <c:v>61</c:v>
                </c:pt>
                <c:pt idx="25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E-4E83-AB36-185262FD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69016"/>
        <c:axId val="2098672696"/>
      </c:scatterChart>
      <c:valAx>
        <c:axId val="209866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672696"/>
        <c:crosses val="autoZero"/>
        <c:crossBetween val="midCat"/>
      </c:valAx>
      <c:valAx>
        <c:axId val="209867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669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PUL!$Q$4:$Q$29</c:f>
              <c:numCache>
                <c:formatCode>0.0</c:formatCode>
                <c:ptCount val="26"/>
                <c:pt idx="0">
                  <c:v>0.90769230769230769</c:v>
                </c:pt>
                <c:pt idx="1">
                  <c:v>0.94285714285714284</c:v>
                </c:pt>
                <c:pt idx="2">
                  <c:v>1.0588235294117647</c:v>
                </c:pt>
                <c:pt idx="3">
                  <c:v>1.1066666666666667</c:v>
                </c:pt>
                <c:pt idx="4">
                  <c:v>1.3783783783783783</c:v>
                </c:pt>
                <c:pt idx="5">
                  <c:v>1.5</c:v>
                </c:pt>
                <c:pt idx="6">
                  <c:v>1.509090909090909</c:v>
                </c:pt>
                <c:pt idx="7">
                  <c:v>1.622950819672131</c:v>
                </c:pt>
                <c:pt idx="8">
                  <c:v>1.6363636363636362</c:v>
                </c:pt>
                <c:pt idx="9">
                  <c:v>1.7419354838709677</c:v>
                </c:pt>
                <c:pt idx="10">
                  <c:v>1.9253731343283582</c:v>
                </c:pt>
                <c:pt idx="11">
                  <c:v>1.9411764705882355</c:v>
                </c:pt>
                <c:pt idx="12">
                  <c:v>1.9666666666666666</c:v>
                </c:pt>
                <c:pt idx="13">
                  <c:v>2</c:v>
                </c:pt>
                <c:pt idx="14">
                  <c:v>3.1194029850746272</c:v>
                </c:pt>
                <c:pt idx="15">
                  <c:v>3.1923076923076925</c:v>
                </c:pt>
                <c:pt idx="16">
                  <c:v>3.5757575757575752</c:v>
                </c:pt>
                <c:pt idx="17">
                  <c:v>3.7647058823529411</c:v>
                </c:pt>
                <c:pt idx="18">
                  <c:v>3.784313725490196</c:v>
                </c:pt>
                <c:pt idx="19">
                  <c:v>3.9310344827586206</c:v>
                </c:pt>
                <c:pt idx="20">
                  <c:v>4.0999999999999996</c:v>
                </c:pt>
                <c:pt idx="21">
                  <c:v>5.2758620689655178</c:v>
                </c:pt>
                <c:pt idx="22">
                  <c:v>5.7761194029850742</c:v>
                </c:pt>
                <c:pt idx="23">
                  <c:v>6</c:v>
                </c:pt>
                <c:pt idx="24">
                  <c:v>6.4366197183098599</c:v>
                </c:pt>
                <c:pt idx="25">
                  <c:v>6.6764705882352935</c:v>
                </c:pt>
              </c:numCache>
            </c:numRef>
          </c:xVal>
          <c:yVal>
            <c:numRef>
              <c:f>PUL!$K$4:$K$29</c:f>
              <c:numCache>
                <c:formatCode>0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21</c:v>
                </c:pt>
                <c:pt idx="5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30</c:v>
                </c:pt>
                <c:pt idx="9">
                  <c:v>30</c:v>
                </c:pt>
                <c:pt idx="10">
                  <c:v>33</c:v>
                </c:pt>
                <c:pt idx="11">
                  <c:v>29</c:v>
                </c:pt>
                <c:pt idx="12">
                  <c:v>30</c:v>
                </c:pt>
                <c:pt idx="13">
                  <c:v>38</c:v>
                </c:pt>
                <c:pt idx="14">
                  <c:v>41</c:v>
                </c:pt>
                <c:pt idx="15">
                  <c:v>38</c:v>
                </c:pt>
                <c:pt idx="16">
                  <c:v>46</c:v>
                </c:pt>
                <c:pt idx="17">
                  <c:v>48</c:v>
                </c:pt>
                <c:pt idx="18">
                  <c:v>35</c:v>
                </c:pt>
                <c:pt idx="19">
                  <c:v>42</c:v>
                </c:pt>
                <c:pt idx="20">
                  <c:v>46</c:v>
                </c:pt>
                <c:pt idx="21">
                  <c:v>48</c:v>
                </c:pt>
                <c:pt idx="22">
                  <c:v>51</c:v>
                </c:pt>
                <c:pt idx="23">
                  <c:v>58</c:v>
                </c:pt>
                <c:pt idx="24">
                  <c:v>61</c:v>
                </c:pt>
                <c:pt idx="25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B6B-92F5-1F1A26430EE3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PUL!$Q$4:$Q$29</c:f>
              <c:numCache>
                <c:formatCode>0.0</c:formatCode>
                <c:ptCount val="26"/>
                <c:pt idx="0">
                  <c:v>0.90769230769230769</c:v>
                </c:pt>
                <c:pt idx="1">
                  <c:v>0.94285714285714284</c:v>
                </c:pt>
                <c:pt idx="2">
                  <c:v>1.0588235294117647</c:v>
                </c:pt>
                <c:pt idx="3">
                  <c:v>1.1066666666666667</c:v>
                </c:pt>
                <c:pt idx="4">
                  <c:v>1.3783783783783783</c:v>
                </c:pt>
                <c:pt idx="5">
                  <c:v>1.5</c:v>
                </c:pt>
                <c:pt idx="6">
                  <c:v>1.509090909090909</c:v>
                </c:pt>
                <c:pt idx="7">
                  <c:v>1.622950819672131</c:v>
                </c:pt>
                <c:pt idx="8">
                  <c:v>1.6363636363636362</c:v>
                </c:pt>
                <c:pt idx="9">
                  <c:v>1.7419354838709677</c:v>
                </c:pt>
                <c:pt idx="10">
                  <c:v>1.9253731343283582</c:v>
                </c:pt>
                <c:pt idx="11">
                  <c:v>1.9411764705882355</c:v>
                </c:pt>
                <c:pt idx="12">
                  <c:v>1.9666666666666666</c:v>
                </c:pt>
                <c:pt idx="13">
                  <c:v>2</c:v>
                </c:pt>
                <c:pt idx="14">
                  <c:v>3.1194029850746272</c:v>
                </c:pt>
                <c:pt idx="15">
                  <c:v>3.1923076923076925</c:v>
                </c:pt>
                <c:pt idx="16">
                  <c:v>3.5757575757575752</c:v>
                </c:pt>
                <c:pt idx="17">
                  <c:v>3.7647058823529411</c:v>
                </c:pt>
                <c:pt idx="18">
                  <c:v>3.784313725490196</c:v>
                </c:pt>
                <c:pt idx="19">
                  <c:v>3.9310344827586206</c:v>
                </c:pt>
                <c:pt idx="20">
                  <c:v>4.0999999999999996</c:v>
                </c:pt>
                <c:pt idx="21">
                  <c:v>5.2758620689655178</c:v>
                </c:pt>
                <c:pt idx="22">
                  <c:v>5.7761194029850742</c:v>
                </c:pt>
                <c:pt idx="23">
                  <c:v>6</c:v>
                </c:pt>
                <c:pt idx="24">
                  <c:v>6.4366197183098599</c:v>
                </c:pt>
                <c:pt idx="25">
                  <c:v>6.6764705882352935</c:v>
                </c:pt>
              </c:numCache>
            </c:numRef>
          </c:xVal>
          <c:yVal>
            <c:numRef>
              <c:f>PUL!$L$4:$L$29</c:f>
              <c:numCache>
                <c:formatCode>0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16</c:v>
                </c:pt>
                <c:pt idx="24">
                  <c:v>25</c:v>
                </c:pt>
                <c:pt idx="25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B6B-92F5-1F1A26430EE3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PUL!$Q$4:$Q$29</c:f>
              <c:numCache>
                <c:formatCode>0.0</c:formatCode>
                <c:ptCount val="26"/>
                <c:pt idx="0">
                  <c:v>0.90769230769230769</c:v>
                </c:pt>
                <c:pt idx="1">
                  <c:v>0.94285714285714284</c:v>
                </c:pt>
                <c:pt idx="2">
                  <c:v>1.0588235294117647</c:v>
                </c:pt>
                <c:pt idx="3">
                  <c:v>1.1066666666666667</c:v>
                </c:pt>
                <c:pt idx="4">
                  <c:v>1.3783783783783783</c:v>
                </c:pt>
                <c:pt idx="5">
                  <c:v>1.5</c:v>
                </c:pt>
                <c:pt idx="6">
                  <c:v>1.509090909090909</c:v>
                </c:pt>
                <c:pt idx="7">
                  <c:v>1.622950819672131</c:v>
                </c:pt>
                <c:pt idx="8">
                  <c:v>1.6363636363636362</c:v>
                </c:pt>
                <c:pt idx="9">
                  <c:v>1.7419354838709677</c:v>
                </c:pt>
                <c:pt idx="10">
                  <c:v>1.9253731343283582</c:v>
                </c:pt>
                <c:pt idx="11">
                  <c:v>1.9411764705882355</c:v>
                </c:pt>
                <c:pt idx="12">
                  <c:v>1.9666666666666666</c:v>
                </c:pt>
                <c:pt idx="13">
                  <c:v>2</c:v>
                </c:pt>
                <c:pt idx="14">
                  <c:v>3.1194029850746272</c:v>
                </c:pt>
                <c:pt idx="15">
                  <c:v>3.1923076923076925</c:v>
                </c:pt>
                <c:pt idx="16">
                  <c:v>3.5757575757575752</c:v>
                </c:pt>
                <c:pt idx="17">
                  <c:v>3.7647058823529411</c:v>
                </c:pt>
                <c:pt idx="18">
                  <c:v>3.784313725490196</c:v>
                </c:pt>
                <c:pt idx="19">
                  <c:v>3.9310344827586206</c:v>
                </c:pt>
                <c:pt idx="20">
                  <c:v>4.0999999999999996</c:v>
                </c:pt>
                <c:pt idx="21">
                  <c:v>5.2758620689655178</c:v>
                </c:pt>
                <c:pt idx="22">
                  <c:v>5.7761194029850742</c:v>
                </c:pt>
                <c:pt idx="23">
                  <c:v>6</c:v>
                </c:pt>
                <c:pt idx="24">
                  <c:v>6.4366197183098599</c:v>
                </c:pt>
                <c:pt idx="25">
                  <c:v>6.6764705882352935</c:v>
                </c:pt>
              </c:numCache>
            </c:numRef>
          </c:xVal>
          <c:yVal>
            <c:numRef>
              <c:f>PUL!$M$4:$M$29</c:f>
              <c:numCache>
                <c:formatCode>0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14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22</c:v>
                </c:pt>
                <c:pt idx="14">
                  <c:v>25</c:v>
                </c:pt>
                <c:pt idx="15">
                  <c:v>20</c:v>
                </c:pt>
                <c:pt idx="16">
                  <c:v>26</c:v>
                </c:pt>
                <c:pt idx="17">
                  <c:v>16</c:v>
                </c:pt>
                <c:pt idx="18">
                  <c:v>23</c:v>
                </c:pt>
                <c:pt idx="19">
                  <c:v>26</c:v>
                </c:pt>
                <c:pt idx="20">
                  <c:v>24</c:v>
                </c:pt>
                <c:pt idx="21">
                  <c:v>26</c:v>
                </c:pt>
                <c:pt idx="22">
                  <c:v>31</c:v>
                </c:pt>
                <c:pt idx="23">
                  <c:v>30</c:v>
                </c:pt>
                <c:pt idx="24">
                  <c:v>37</c:v>
                </c:pt>
                <c:pt idx="25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B6B-92F5-1F1A2643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37976"/>
        <c:axId val="2098741880"/>
      </c:scatterChart>
      <c:valAx>
        <c:axId val="2098737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741880"/>
        <c:crosses val="autoZero"/>
        <c:crossBetween val="midCat"/>
      </c:valAx>
      <c:valAx>
        <c:axId val="20987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737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99E-2"/>
          <c:y val="0.192094998541849"/>
          <c:w val="0.88071084864392002"/>
          <c:h val="0.720887649460484"/>
        </c:manualLayout>
      </c:layout>
      <c:scatterChart>
        <c:scatterStyle val="lineMarker"/>
        <c:varyColors val="0"/>
        <c:ser>
          <c:idx val="1"/>
          <c:order val="0"/>
          <c:tx>
            <c:v>chi -&gt;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76640419947499"/>
                  <c:y val="3.1990740740740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'MMA-sortiert'!$Q$4:$Q$43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'MMA-sortiert'!$K$4:$K$43</c:f>
              <c:numCache>
                <c:formatCode>0</c:formatCode>
                <c:ptCount val="3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25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34</c:v>
                </c:pt>
                <c:pt idx="30">
                  <c:v>35</c:v>
                </c:pt>
                <c:pt idx="31">
                  <c:v>43</c:v>
                </c:pt>
                <c:pt idx="32">
                  <c:v>48</c:v>
                </c:pt>
                <c:pt idx="33">
                  <c:v>50</c:v>
                </c:pt>
                <c:pt idx="34">
                  <c:v>53</c:v>
                </c:pt>
                <c:pt idx="35">
                  <c:v>60</c:v>
                </c:pt>
                <c:pt idx="36">
                  <c:v>63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D-4E26-815D-01B81B4D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562952"/>
        <c:axId val="2048566632"/>
      </c:scatterChart>
      <c:valAx>
        <c:axId val="2048562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8566632"/>
        <c:crosses val="autoZero"/>
        <c:crossBetween val="midCat"/>
      </c:valAx>
      <c:valAx>
        <c:axId val="204856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856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17977171648797E-2"/>
          <c:y val="2.3540950537705701E-2"/>
          <c:w val="0.91551979667376704"/>
          <c:h val="0.94968376695061396"/>
        </c:manualLayout>
      </c:layout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3822834645669"/>
                  <c:y val="-5.16929133858268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'MMA-sortiert'!$Q$4:$Q$42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'MMA-sortiert'!$K$4:$K$42</c:f>
              <c:numCache>
                <c:formatCode>0</c:formatCode>
                <c:ptCount val="3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25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34</c:v>
                </c:pt>
                <c:pt idx="30">
                  <c:v>35</c:v>
                </c:pt>
                <c:pt idx="31">
                  <c:v>43</c:v>
                </c:pt>
                <c:pt idx="32">
                  <c:v>48</c:v>
                </c:pt>
                <c:pt idx="33">
                  <c:v>50</c:v>
                </c:pt>
                <c:pt idx="34">
                  <c:v>53</c:v>
                </c:pt>
                <c:pt idx="35">
                  <c:v>60</c:v>
                </c:pt>
                <c:pt idx="36">
                  <c:v>63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96-4582-AC70-2D384D671E54}"/>
            </c:ext>
          </c:extLst>
        </c:ser>
        <c:ser>
          <c:idx val="1"/>
          <c:order val="1"/>
          <c:tx>
            <c:v>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'MMA-sortiert'!$Q$4:$Q$42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'MMA-sortiert'!$L$4:$L$42</c:f>
              <c:numCache>
                <c:formatCode>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13</c:v>
                </c:pt>
                <c:pt idx="29">
                  <c:v>16</c:v>
                </c:pt>
                <c:pt idx="30">
                  <c:v>11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21</c:v>
                </c:pt>
                <c:pt idx="36">
                  <c:v>27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96-4582-AC70-2D384D671E54}"/>
            </c:ext>
          </c:extLst>
        </c:ser>
        <c:ser>
          <c:idx val="2"/>
          <c:order val="2"/>
          <c:tx>
            <c:v>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8438320209974E-2"/>
                  <c:y val="-5.9430227471566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'MMA-sortiert'!$Q$4:$Q$42</c:f>
              <c:numCache>
                <c:formatCode>0.0</c:formatCode>
                <c:ptCount val="39"/>
                <c:pt idx="0">
                  <c:v>3.4482758620689655E-2</c:v>
                </c:pt>
                <c:pt idx="1">
                  <c:v>6.0606060606060608E-2</c:v>
                </c:pt>
                <c:pt idx="2">
                  <c:v>0.08</c:v>
                </c:pt>
                <c:pt idx="3">
                  <c:v>0.1875</c:v>
                </c:pt>
                <c:pt idx="4">
                  <c:v>7.1428571428571425E-2</c:v>
                </c:pt>
                <c:pt idx="5">
                  <c:v>0.33333333333333331</c:v>
                </c:pt>
                <c:pt idx="6">
                  <c:v>0.37931034482758624</c:v>
                </c:pt>
                <c:pt idx="7">
                  <c:v>0.26984126984126983</c:v>
                </c:pt>
                <c:pt idx="8">
                  <c:v>0.30769230769230771</c:v>
                </c:pt>
                <c:pt idx="9">
                  <c:v>0.29032258064516125</c:v>
                </c:pt>
                <c:pt idx="10">
                  <c:v>0.29032258064516125</c:v>
                </c:pt>
                <c:pt idx="11">
                  <c:v>0.29032258064516125</c:v>
                </c:pt>
                <c:pt idx="12">
                  <c:v>0.42307692307692307</c:v>
                </c:pt>
                <c:pt idx="13">
                  <c:v>0.49090909090909085</c:v>
                </c:pt>
                <c:pt idx="14">
                  <c:v>0.5714285714285714</c:v>
                </c:pt>
                <c:pt idx="15">
                  <c:v>0.75862068965517238</c:v>
                </c:pt>
                <c:pt idx="16">
                  <c:v>0.75757575757575757</c:v>
                </c:pt>
                <c:pt idx="17">
                  <c:v>0.89473684210526316</c:v>
                </c:pt>
                <c:pt idx="18">
                  <c:v>0.90769230769230769</c:v>
                </c:pt>
                <c:pt idx="19">
                  <c:v>0.94285714285714284</c:v>
                </c:pt>
                <c:pt idx="20">
                  <c:v>0.80487804878048785</c:v>
                </c:pt>
                <c:pt idx="21">
                  <c:v>1.1230769230769231</c:v>
                </c:pt>
                <c:pt idx="22">
                  <c:v>1.6666666666666667</c:v>
                </c:pt>
                <c:pt idx="23">
                  <c:v>1.3943661971830987</c:v>
                </c:pt>
                <c:pt idx="24">
                  <c:v>1.6388888888888888</c:v>
                </c:pt>
                <c:pt idx="25">
                  <c:v>1.7536231884057971</c:v>
                </c:pt>
                <c:pt idx="26">
                  <c:v>2.2666666666666666</c:v>
                </c:pt>
                <c:pt idx="27">
                  <c:v>2.5081967213114753</c:v>
                </c:pt>
                <c:pt idx="28">
                  <c:v>1.9705882352941178</c:v>
                </c:pt>
                <c:pt idx="29">
                  <c:v>3.1851851851851856</c:v>
                </c:pt>
                <c:pt idx="30">
                  <c:v>3.3414634146341466</c:v>
                </c:pt>
                <c:pt idx="31">
                  <c:v>4.4893617021276597</c:v>
                </c:pt>
                <c:pt idx="32">
                  <c:v>3.5555555555555554</c:v>
                </c:pt>
                <c:pt idx="33">
                  <c:v>3.8611111111111112</c:v>
                </c:pt>
                <c:pt idx="34">
                  <c:v>4.5362318840579707</c:v>
                </c:pt>
                <c:pt idx="35">
                  <c:v>6.931034482758621</c:v>
                </c:pt>
                <c:pt idx="36">
                  <c:v>10.058823529411764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'MMA-sortiert'!$M$4:$M$42</c:f>
              <c:numCache>
                <c:formatCode>0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17</c:v>
                </c:pt>
                <c:pt idx="24">
                  <c:v>16</c:v>
                </c:pt>
                <c:pt idx="25">
                  <c:v>19</c:v>
                </c:pt>
                <c:pt idx="26">
                  <c:v>20</c:v>
                </c:pt>
                <c:pt idx="27">
                  <c:v>19</c:v>
                </c:pt>
                <c:pt idx="28">
                  <c:v>20</c:v>
                </c:pt>
                <c:pt idx="29">
                  <c:v>22</c:v>
                </c:pt>
                <c:pt idx="30">
                  <c:v>19</c:v>
                </c:pt>
                <c:pt idx="31">
                  <c:v>25</c:v>
                </c:pt>
                <c:pt idx="32">
                  <c:v>16</c:v>
                </c:pt>
                <c:pt idx="33">
                  <c:v>28</c:v>
                </c:pt>
                <c:pt idx="34">
                  <c:v>29</c:v>
                </c:pt>
                <c:pt idx="35">
                  <c:v>22</c:v>
                </c:pt>
                <c:pt idx="36">
                  <c:v>39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96-4582-AC70-2D384D67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630968"/>
        <c:axId val="2048634872"/>
      </c:scatterChart>
      <c:valAx>
        <c:axId val="2048630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8634872"/>
        <c:crosses val="autoZero"/>
        <c:crossBetween val="midCat"/>
      </c:valAx>
      <c:valAx>
        <c:axId val="2048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863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gramm-&gt;n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02755905511798"/>
                  <c:y val="4.5879629629629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'MMA-sortiert'!$D$4:$D$42</c:f>
              <c:numCache>
                <c:formatCode>0.00</c:formatCode>
                <c:ptCount val="39"/>
                <c:pt idx="0">
                  <c:v>3.46</c:v>
                </c:pt>
                <c:pt idx="1">
                  <c:v>3.92</c:v>
                </c:pt>
                <c:pt idx="2">
                  <c:v>3</c:v>
                </c:pt>
                <c:pt idx="3">
                  <c:v>1.92</c:v>
                </c:pt>
                <c:pt idx="4">
                  <c:v>4.97</c:v>
                </c:pt>
                <c:pt idx="5">
                  <c:v>1.61</c:v>
                </c:pt>
                <c:pt idx="6">
                  <c:v>1.74</c:v>
                </c:pt>
                <c:pt idx="7">
                  <c:v>3.68</c:v>
                </c:pt>
                <c:pt idx="8">
                  <c:v>3.08</c:v>
                </c:pt>
                <c:pt idx="9">
                  <c:v>3.71</c:v>
                </c:pt>
                <c:pt idx="10">
                  <c:v>3.66</c:v>
                </c:pt>
                <c:pt idx="11">
                  <c:v>3.71</c:v>
                </c:pt>
                <c:pt idx="12">
                  <c:v>3.09</c:v>
                </c:pt>
                <c:pt idx="13">
                  <c:v>3.36</c:v>
                </c:pt>
                <c:pt idx="14">
                  <c:v>3.31</c:v>
                </c:pt>
                <c:pt idx="15">
                  <c:v>3.47</c:v>
                </c:pt>
                <c:pt idx="16">
                  <c:v>4</c:v>
                </c:pt>
                <c:pt idx="17">
                  <c:v>3.38</c:v>
                </c:pt>
                <c:pt idx="18">
                  <c:v>3.88</c:v>
                </c:pt>
                <c:pt idx="19">
                  <c:v>4.12</c:v>
                </c:pt>
                <c:pt idx="20">
                  <c:v>4.8499999999999996</c:v>
                </c:pt>
                <c:pt idx="21">
                  <c:v>3.88</c:v>
                </c:pt>
                <c:pt idx="22">
                  <c:v>2.69</c:v>
                </c:pt>
                <c:pt idx="23">
                  <c:v>4.28</c:v>
                </c:pt>
                <c:pt idx="24">
                  <c:v>4.29</c:v>
                </c:pt>
                <c:pt idx="25">
                  <c:v>4.12</c:v>
                </c:pt>
                <c:pt idx="26">
                  <c:v>3.59</c:v>
                </c:pt>
                <c:pt idx="27">
                  <c:v>3.65</c:v>
                </c:pt>
                <c:pt idx="28">
                  <c:v>4.04</c:v>
                </c:pt>
                <c:pt idx="29">
                  <c:v>3.2</c:v>
                </c:pt>
                <c:pt idx="30">
                  <c:v>2.46</c:v>
                </c:pt>
                <c:pt idx="31">
                  <c:v>2.85</c:v>
                </c:pt>
                <c:pt idx="32">
                  <c:v>4.29</c:v>
                </c:pt>
                <c:pt idx="33">
                  <c:v>4.3099999999999996</c:v>
                </c:pt>
                <c:pt idx="34">
                  <c:v>4.13</c:v>
                </c:pt>
                <c:pt idx="35">
                  <c:v>3.42</c:v>
                </c:pt>
                <c:pt idx="36">
                  <c:v>3.01</c:v>
                </c:pt>
              </c:numCache>
            </c:numRef>
          </c:xVal>
          <c:yVal>
            <c:numRef>
              <c:f>'MMA-sortiert'!$B$4:$B$42</c:f>
              <c:numCache>
                <c:formatCode>General</c:formatCode>
                <c:ptCount val="39"/>
                <c:pt idx="0">
                  <c:v>58</c:v>
                </c:pt>
                <c:pt idx="1">
                  <c:v>66</c:v>
                </c:pt>
                <c:pt idx="2">
                  <c:v>50</c:v>
                </c:pt>
                <c:pt idx="3">
                  <c:v>32</c:v>
                </c:pt>
                <c:pt idx="4">
                  <c:v>84</c:v>
                </c:pt>
                <c:pt idx="5">
                  <c:v>27</c:v>
                </c:pt>
                <c:pt idx="6">
                  <c:v>29</c:v>
                </c:pt>
                <c:pt idx="7">
                  <c:v>63</c:v>
                </c:pt>
                <c:pt idx="8">
                  <c:v>52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52</c:v>
                </c:pt>
                <c:pt idx="13">
                  <c:v>55</c:v>
                </c:pt>
                <c:pt idx="14">
                  <c:v>56</c:v>
                </c:pt>
                <c:pt idx="15">
                  <c:v>58</c:v>
                </c:pt>
                <c:pt idx="16">
                  <c:v>66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82</c:v>
                </c:pt>
                <c:pt idx="21">
                  <c:v>65</c:v>
                </c:pt>
                <c:pt idx="22">
                  <c:v>45</c:v>
                </c:pt>
                <c:pt idx="23">
                  <c:v>71</c:v>
                </c:pt>
                <c:pt idx="24">
                  <c:v>72</c:v>
                </c:pt>
                <c:pt idx="25">
                  <c:v>69</c:v>
                </c:pt>
                <c:pt idx="26">
                  <c:v>60</c:v>
                </c:pt>
                <c:pt idx="27">
                  <c:v>61</c:v>
                </c:pt>
                <c:pt idx="28">
                  <c:v>68</c:v>
                </c:pt>
                <c:pt idx="29">
                  <c:v>54</c:v>
                </c:pt>
                <c:pt idx="30">
                  <c:v>41</c:v>
                </c:pt>
                <c:pt idx="31">
                  <c:v>47</c:v>
                </c:pt>
                <c:pt idx="32">
                  <c:v>72</c:v>
                </c:pt>
                <c:pt idx="33">
                  <c:v>72</c:v>
                </c:pt>
                <c:pt idx="34">
                  <c:v>69</c:v>
                </c:pt>
                <c:pt idx="35">
                  <c:v>58</c:v>
                </c:pt>
                <c:pt idx="36">
                  <c:v>51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1-4B1D-8684-E99652CF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78168"/>
        <c:axId val="2098781640"/>
      </c:scatterChart>
      <c:valAx>
        <c:axId val="209877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781640"/>
        <c:crosses val="autoZero"/>
        <c:crossBetween val="midCat"/>
      </c:valAx>
      <c:valAx>
        <c:axId val="209878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8778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_xlchart.v1.1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_xlchart.v1.6</cx:f>
      </cx:numDim>
    </cx:data>
    <cx:data id="2">
      <cx:numDim type="val">
        <cx:f>_xlchart.v1.8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_xlchart.v1.3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_xlchart.v1.5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_xlchart.v1.7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_xlchart.v1.18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_xlchart.v1.17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  <cx:data id="1">
      <cx:numDim type="val">
        <cx:f>_xlchart.v1.14</cx:f>
      </cx:numDim>
    </cx:data>
    <cx:data id="2">
      <cx:numDim type="val">
        <cx:f>_xlchart.v1.16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_xlchart.v1.11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_xlchart.v1.13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_xlchart.v1.15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_xlchart.v1.27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_xlchart.v1.26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_xlchart.v1.21</cx:f>
      </cx:numDim>
    </cx:data>
    <cx:data id="1">
      <cx:numDim type="val">
        <cx:f>_xlchart.v1.23</cx:f>
      </cx:numDim>
    </cx:data>
    <cx:data id="2">
      <cx:numDim type="val">
        <cx:f>_xlchart.v1.25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_xlchart.v1.20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_xlchart.v1.22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_xlchart.v1.24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_xlchart.v1.30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_xlchart.v1.29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_xlchart.v1.32</cx:f>
      </cx:numDim>
    </cx:data>
    <cx:data id="1">
      <cx:numDim type="val">
        <cx:f>_xlchart.v1.34</cx:f>
      </cx:numDim>
    </cx:data>
    <cx:data id="2">
      <cx:numDim type="val">
        <cx:f>_xlchart.v1.36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_xlchart.v1.31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_xlchart.v1.33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_xlchart.v1.35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_xlchart.v1.39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_xlchart.v1.38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_xlchart.v1.41</cx:f>
      </cx:numDim>
    </cx:data>
    <cx:data id="1">
      <cx:numDim type="val">
        <cx:f>_xlchart.v1.43</cx:f>
      </cx:numDim>
    </cx:data>
    <cx:data id="2">
      <cx:numDim type="val">
        <cx:f>_xlchart.v1.45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_xlchart.v1.40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_xlchart.v1.42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_xlchart.v1.44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_xlchart.v1.46</cx:f>
      </cx:numDim>
    </cx:data>
  </cx:chartData>
  <cx:chart>
    <cx:title pos="t" align="ctr" overlay="0"/>
    <cx:plotArea>
      <cx:plotAreaRegion>
        <cx:series layoutId="clusteredColumn" uniqueId="{07258E2D-CC41-43C1-9818-2E22693B4CB0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_xlchart.v1.54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_xlchart.v1.53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_xlchart.v1.48</cx:f>
      </cx:numDim>
    </cx:data>
    <cx:data id="1">
      <cx:numDim type="val">
        <cx:f>_xlchart.v1.50</cx:f>
      </cx:numDim>
    </cx:data>
    <cx:data id="2">
      <cx:numDim type="val">
        <cx:f>_xlchart.v1.52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_xlchart.v1.47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_xlchart.v1.49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_xlchart.v1.51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_xlchart.v1.64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_xlchart.v1.63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_xlchart.v1.57</cx:f>
      </cx:numDim>
    </cx:data>
    <cx:data id="1">
      <cx:numDim type="val">
        <cx:f>_xlchart.v1.59</cx:f>
      </cx:numDim>
    </cx:data>
    <cx:data id="2">
      <cx:numDim type="val">
        <cx:f>_xlchart.v1.61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_xlchart.v1.56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_xlchart.v1.58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_xlchart.v1.60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_xlchart.v1.67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_xlchart.v1.66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_xlchart.v1.69</cx:f>
      </cx:numDim>
    </cx:data>
    <cx:data id="1">
      <cx:numDim type="val">
        <cx:f>_xlchart.v1.71</cx:f>
      </cx:numDim>
    </cx:data>
    <cx:data id="2">
      <cx:numDim type="val">
        <cx:f>_xlchart.v1.73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_xlchart.v1.68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_xlchart.v1.70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_xlchart.v1.72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_xlchart.v1.76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de-DE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Löffelgewichte</a:t>
            </a:r>
            <a:r>
              <a:rPr lang="de-DE" sz="1400" b="0" i="0" u="none" strike="noStrike" baseline="0" dirty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cs typeface="Calibri" panose="020F0502020204030204" pitchFamily="34" charset="0"/>
              </a:rPr>
              <a:t> (g)</a:t>
            </a:r>
          </a:p>
        </cx:rich>
      </cx:tx>
    </cx:title>
    <cx:plotArea>
      <cx:plotAreaRegion>
        <cx:plotSurface>
          <cx:spPr>
            <a:solidFill>
              <a:sysClr val="window" lastClr="FFFFFF"/>
            </a:solidFill>
          </cx:spPr>
        </cx:plotSurface>
        <cx:series layoutId="boxWhisker" uniqueId="{0CA93F35-FD50-4B5A-8A86-65FB33CCBC25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  <cx:spPr>
    <a:solidFill>
      <a:schemeClr val="bg1"/>
    </a:solidFill>
    <a:ln>
      <a:solidFill>
        <a:schemeClr val="bg1"/>
      </a:solidFill>
    </a:ln>
  </cx:spPr>
</cx:chartSpace>
</file>

<file path=xl/charts/chartEx2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_xlchart.v1.75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1"/>
            </a:solidFill>
          </cx:spPr>
        </cx:plotSurface>
        <cx:series layoutId="clusteredColumn" uniqueId="{780A065B-3B17-4E66-B533-8E2583690CF1}">
          <cx:tx>
            <cx:txData>
              <cx:f>_xlchart.v1.74</cx:f>
              <cx:v>Gramm</cx:v>
            </cx:txData>
          </cx:tx>
          <cx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x:spPr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2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_xlchart.v1.78</cx:f>
      </cx:numDim>
    </cx:data>
    <cx:data id="1">
      <cx:numDim type="val">
        <cx:f>_xlchart.v1.80</cx:f>
      </cx:numDim>
    </cx:data>
    <cx:data id="2">
      <cx:numDim type="val">
        <cx:f>_xlchart.v1.82</cx:f>
      </cx:numDim>
    </cx:data>
  </cx:chartData>
  <cx:chart>
    <cx:title pos="t" align="ctr" overlay="0">
      <cx:tx>
        <cx:txData>
          <cx:v>Häufigkeiten der Farben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Häufigkeiten der Farben</a:t>
          </a:r>
        </a:p>
      </cx:txPr>
    </cx:title>
    <cx:plotArea>
      <cx:plotAreaRegion>
        <cx:series layoutId="boxWhisker" uniqueId="{222F07EF-35CC-44D2-942F-088393A721E7}">
          <cx:tx>
            <cx:txData>
              <cx:f>_xlchart.v1.77</cx:f>
              <cx:v>rot</cx:v>
            </cx:txData>
          </cx:tx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B4E65-6716-498E-9EA3-8196D7514CFD}">
          <cx:tx>
            <cx:txData>
              <cx:f>_xlchart.v1.79</cx:f>
              <cx:v>gelb</cx:v>
            </cx:txData>
          </cx:tx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2DCB21E-6141-4CAB-BAA1-B490BB3CA4E6}">
          <cx:tx>
            <cx:txData>
              <cx:f>_xlchart.v1.81</cx:f>
              <cx:v>grün</cx:v>
            </cx:txData>
          </cx:tx>
          <cx:spPr>
            <a:solidFill>
              <a:srgbClr val="92D050"/>
            </a:solidFill>
            <a:ln w="12700">
              <a:solidFill>
                <a:schemeClr val="tx1"/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solidFill>
      <a:schemeClr val="bg1"/>
    </a:solidFill>
  </cx:spPr>
</cx:chartSpace>
</file>

<file path=xl/charts/chartEx3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_xlchart.v1.83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series layoutId="boxWhisker" uniqueId="{0CA93F35-FD50-4B5A-8A86-65FB33CCBC25}">
          <cx:spPr>
            <a:solidFill>
              <a:srgbClr val="FFFF00"/>
            </a:solidFill>
            <a:ln w="38100"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tickLabels/>
        <cx:numFmt formatCode="0" sourceLinked="0"/>
      </cx:axis>
    </cx:plotArea>
  </cx:chart>
</cx:chartSpace>
</file>

<file path=xl/charts/chartEx3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_xlchart.v1.85</cx:f>
      </cx:numDim>
    </cx:data>
  </cx:chartData>
  <cx:chart>
    <cx:title pos="t" align="ctr" overlay="0">
      <cx:tx>
        <cx:txData>
          <cx:v>gewichte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gewichte</a:t>
          </a:r>
        </a:p>
      </cx:txPr>
    </cx:title>
    <cx:plotArea>
      <cx:plotAreaRegion>
        <cx:plotSurface>
          <cx:spPr>
            <a:solidFill>
              <a:schemeClr val="bg2"/>
            </a:solidFill>
          </cx:spPr>
        </cx:plotSurface>
        <cx:series layoutId="clusteredColumn" uniqueId="{780A065B-3B17-4E66-B533-8E2583690CF1}">
          <cx:tx>
            <cx:txData>
              <cx:f>_xlchart.v1.84</cx:f>
              <cx:v>Gramm</cx:v>
            </cx:txData>
          </cx:tx>
          <cx:dataLabels pos="inEnd">
            <cx:visibility seriesName="0" categoryName="0" value="1"/>
          </cx:dataLabels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microsoft.com/office/2014/relationships/chartEx" Target="../charts/chartEx4.xml"/><Relationship Id="rId4" Type="http://schemas.microsoft.com/office/2014/relationships/chartEx" Target="../charts/chartEx3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5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microsoft.com/office/2014/relationships/chartEx" Target="../charts/chartEx7.xml"/><Relationship Id="rId4" Type="http://schemas.microsoft.com/office/2014/relationships/chartEx" Target="../charts/chartEx6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microsoft.com/office/2014/relationships/chartEx" Target="../charts/chartEx10.xml"/><Relationship Id="rId4" Type="http://schemas.microsoft.com/office/2014/relationships/chartEx" Target="../charts/chartEx9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microsoft.com/office/2014/relationships/chartEx" Target="../charts/chartEx13.xml"/><Relationship Id="rId4" Type="http://schemas.microsoft.com/office/2014/relationships/chartEx" Target="../charts/chartEx12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microsoft.com/office/2014/relationships/chartEx" Target="../charts/chartEx16.xml"/><Relationship Id="rId4" Type="http://schemas.microsoft.com/office/2014/relationships/chartEx" Target="../charts/chartEx15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7.xml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8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microsoft.com/office/2014/relationships/chartEx" Target="../charts/chartEx20.xml"/><Relationship Id="rId4" Type="http://schemas.microsoft.com/office/2014/relationships/chartEx" Target="../charts/chartEx19.xml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14/relationships/chartEx" Target="../charts/chartEx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microsoft.com/office/2014/relationships/chartEx" Target="../charts/chartEx23.xml"/><Relationship Id="rId4" Type="http://schemas.microsoft.com/office/2014/relationships/chartEx" Target="../charts/chartEx22.xml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14/relationships/chartEx" Target="../charts/chartEx24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microsoft.com/office/2014/relationships/chartEx" Target="../charts/chartEx26.xml"/><Relationship Id="rId4" Type="http://schemas.microsoft.com/office/2014/relationships/chartEx" Target="../charts/chartEx2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microsoft.com/office/2014/relationships/chartEx" Target="../charts/chartEx29.xml"/><Relationship Id="rId5" Type="http://schemas.microsoft.com/office/2014/relationships/chartEx" Target="../charts/chartEx28.xml"/><Relationship Id="rId4" Type="http://schemas.microsoft.com/office/2014/relationships/chartEx" Target="../charts/chartEx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microsoft.com/office/2014/relationships/chartEx" Target="../charts/chartEx31.xml"/><Relationship Id="rId4" Type="http://schemas.microsoft.com/office/2014/relationships/chartEx" Target="../charts/chartEx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13608</xdr:colOff>
      <xdr:row>0</xdr:row>
      <xdr:rowOff>244929</xdr:rowOff>
    </xdr:from>
    <xdr:to>
      <xdr:col>31</xdr:col>
      <xdr:colOff>1</xdr:colOff>
      <xdr:row>14</xdr:row>
      <xdr:rowOff>3931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1C79F34-68DF-4B23-9566-F06FF8E54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412749</xdr:colOff>
      <xdr:row>5</xdr:row>
      <xdr:rowOff>21166</xdr:rowOff>
    </xdr:from>
    <xdr:to>
      <xdr:col>44</xdr:col>
      <xdr:colOff>423334</xdr:colOff>
      <xdr:row>29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06899EDD-7846-45F5-A7FC-535D3CC1CF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68199" y="1449916"/>
              <a:ext cx="3058585" cy="713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32</xdr:col>
      <xdr:colOff>13608</xdr:colOff>
      <xdr:row>0</xdr:row>
      <xdr:rowOff>244928</xdr:rowOff>
    </xdr:from>
    <xdr:to>
      <xdr:col>38</xdr:col>
      <xdr:colOff>1</xdr:colOff>
      <xdr:row>14</xdr:row>
      <xdr:rowOff>3930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411AAAE3-4FE0-4976-804C-CB55214C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E4DB2D8-3C04-4622-A2D6-639F05F35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AD9A84C-DA6F-4C98-A2F5-5CD53FFAC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0E7563EF-F0AB-41E4-B89E-C64F23ED34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7224" y="287866"/>
              <a:ext cx="3039535" cy="662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E7CBAB43-5B85-476D-B883-38D89AFB92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82549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6F9BEFA7-73FB-40E3-ACD0-921CC5C2C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71424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0C2D0E-CC85-4D4D-B18E-EC4CAD8C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BFEA43A-37C0-4F45-BD9D-9101F6E62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4D5F6233-D674-41D8-B0B2-64D9F248C0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7224" y="287866"/>
              <a:ext cx="3039535" cy="662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D4DF1320-B54D-4145-B791-019ECC03F2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82549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96B95F08-AC7F-4F29-B183-EBEF36E6BE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71424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27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F5ACBC-679E-4772-A0A9-DFAF4EE7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CCA75B3-AB48-451B-A62B-B46B3D6AF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24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7B9A125B-29C0-46B0-929A-5C68F9B34F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1724" y="287866"/>
              <a:ext cx="3039535" cy="636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27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7979BD59-5142-420D-A10C-A7649E3EEE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87049" y="4759325"/>
              <a:ext cx="4572000" cy="24997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DB774A2D-3321-419B-ACF5-2EDBBF88B0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75924" y="372534"/>
              <a:ext cx="4561417" cy="3952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27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9E1A93-FCB9-4AF8-886D-146046C5D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0C97407-40B5-4411-AD02-AA320BF43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24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822544B4-250C-4B47-B732-DFF2B7CF92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66074" y="287866"/>
              <a:ext cx="3039535" cy="636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27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7E56E8A5-DA1E-4F0E-9D8E-A8924CDF3A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1399" y="4759325"/>
              <a:ext cx="4572000" cy="24997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56BAF961-5DA1-45E3-8486-B032E05557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90274" y="372534"/>
              <a:ext cx="4561417" cy="3952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FDF316-9148-44B8-B629-C241CF6D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8BE2B79-6C96-4290-BDBB-E849EF1C0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C663ACAF-01D7-45DA-A098-AA4ED9ACAE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0849" y="287866"/>
              <a:ext cx="3039535" cy="662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2D8942EC-A6A1-4EDA-9DAC-7F32EEC816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6174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4DF38E86-E0BD-4059-B020-BB2C0A3AE0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95049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166</xdr:row>
      <xdr:rowOff>185737</xdr:rowOff>
    </xdr:from>
    <xdr:to>
      <xdr:col>14</xdr:col>
      <xdr:colOff>533400</xdr:colOff>
      <xdr:row>181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473430FD-06DB-4679-B662-D58E810A62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81475" y="33389887"/>
              <a:ext cx="4572000" cy="2847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5819D66-4392-4B6E-924B-0DF88850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10DEEAF-2343-4571-86D9-C38A0D68F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251F99F6-CB60-4E12-9067-21B612716F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0849" y="287866"/>
              <a:ext cx="3039535" cy="662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9E67322D-7032-4DFB-8571-EEB481E58D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6174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436283BD-BCAA-40F6-ACBF-EFA832BC73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95049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3E210B6-2259-4D78-9026-BDA0650F8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84665</xdr:colOff>
      <xdr:row>1</xdr:row>
      <xdr:rowOff>99484</xdr:rowOff>
    </xdr:from>
    <xdr:to>
      <xdr:col>43</xdr:col>
      <xdr:colOff>269874</xdr:colOff>
      <xdr:row>26</xdr:row>
      <xdr:rowOff>15875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143FC7A-5AFF-4FA0-B13B-8DE7E74D8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>
              <a:extLst>
                <a:ext uri="{FF2B5EF4-FFF2-40B4-BE49-F238E27FC236}">
                  <a16:creationId xmlns:a16="http://schemas.microsoft.com/office/drawing/2014/main" id="{CD203D07-F055-479A-AFB0-64F4238774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66074" y="287866"/>
              <a:ext cx="3039535" cy="6632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0B2D9A24-3382-4042-9C69-CE804AE434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1399" y="4759325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1E32BF09-45AA-44C4-8E75-520E76D8BC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90274" y="372534"/>
              <a:ext cx="4561417" cy="3952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179917</xdr:colOff>
      <xdr:row>12</xdr:row>
      <xdr:rowOff>158750</xdr:rowOff>
    </xdr:from>
    <xdr:to>
      <xdr:col>38</xdr:col>
      <xdr:colOff>465667</xdr:colOff>
      <xdr:row>28</xdr:row>
      <xdr:rowOff>74084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D72EA9-3E09-4A91-B85A-665ADBE65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84666</xdr:colOff>
      <xdr:row>1</xdr:row>
      <xdr:rowOff>99484</xdr:rowOff>
    </xdr:from>
    <xdr:to>
      <xdr:col>38</xdr:col>
      <xdr:colOff>84666</xdr:colOff>
      <xdr:row>11</xdr:row>
      <xdr:rowOff>196850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923BF8A-3539-4D9D-BA8B-094F087B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126999</xdr:colOff>
      <xdr:row>1</xdr:row>
      <xdr:rowOff>21166</xdr:rowOff>
    </xdr:from>
    <xdr:to>
      <xdr:col>25</xdr:col>
      <xdr:colOff>709084</xdr:colOff>
      <xdr:row>25</xdr:row>
      <xdr:rowOff>243416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9B387234-9F0A-44D7-97F3-017D3E7BBE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66074" y="287866"/>
              <a:ext cx="3039535" cy="662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142874</xdr:colOff>
      <xdr:row>17</xdr:row>
      <xdr:rowOff>215900</xdr:rowOff>
    </xdr:from>
    <xdr:to>
      <xdr:col>32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4D9D40AB-C775-4EC6-A71E-837F2D7A7D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1399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26</xdr:col>
      <xdr:colOff>31749</xdr:colOff>
      <xdr:row>1</xdr:row>
      <xdr:rowOff>105834</xdr:rowOff>
    </xdr:from>
    <xdr:to>
      <xdr:col>32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Diagramm 6">
              <a:extLst>
                <a:ext uri="{FF2B5EF4-FFF2-40B4-BE49-F238E27FC236}">
                  <a16:creationId xmlns:a16="http://schemas.microsoft.com/office/drawing/2014/main" id="{B9928D8A-741B-4988-A586-EBDA971F8C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90274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682095</xdr:colOff>
      <xdr:row>10</xdr:row>
      <xdr:rowOff>222250</xdr:rowOff>
    </xdr:from>
    <xdr:to>
      <xdr:col>37</xdr:col>
      <xdr:colOff>100541</xdr:colOff>
      <xdr:row>23</xdr:row>
      <xdr:rowOff>152929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8F703D-882F-41F8-A954-D3CF5221C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582083</xdr:colOff>
      <xdr:row>25</xdr:row>
      <xdr:rowOff>226484</xdr:rowOff>
    </xdr:from>
    <xdr:to>
      <xdr:col>40</xdr:col>
      <xdr:colOff>179915</xdr:colOff>
      <xdr:row>61</xdr:row>
      <xdr:rowOff>10584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B78C6B5-7DC0-44E9-8F42-550D9A89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84666</xdr:colOff>
      <xdr:row>1</xdr:row>
      <xdr:rowOff>99484</xdr:rowOff>
    </xdr:from>
    <xdr:to>
      <xdr:col>37</xdr:col>
      <xdr:colOff>84666</xdr:colOff>
      <xdr:row>11</xdr:row>
      <xdr:rowOff>196850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200D7E0-5159-495F-8BE4-7A7AB313B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253998</xdr:colOff>
      <xdr:row>1</xdr:row>
      <xdr:rowOff>211666</xdr:rowOff>
    </xdr:from>
    <xdr:to>
      <xdr:col>30</xdr:col>
      <xdr:colOff>254000</xdr:colOff>
      <xdr:row>26</xdr:row>
      <xdr:rowOff>169332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3D66387C-E8A3-427A-8089-2F3E9A4A09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84123" y="478366"/>
              <a:ext cx="3048002" cy="66251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25</xdr:col>
      <xdr:colOff>142874</xdr:colOff>
      <xdr:row>17</xdr:row>
      <xdr:rowOff>215900</xdr:rowOff>
    </xdr:from>
    <xdr:to>
      <xdr:col>31</xdr:col>
      <xdr:colOff>142874</xdr:colOff>
      <xdr:row>28</xdr:row>
      <xdr:rowOff>48684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E873145B-9DA0-4964-A77C-4DDE20799A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0999" y="4749800"/>
              <a:ext cx="4572000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25</xdr:col>
      <xdr:colOff>31749</xdr:colOff>
      <xdr:row>1</xdr:row>
      <xdr:rowOff>105834</xdr:rowOff>
    </xdr:from>
    <xdr:to>
      <xdr:col>31</xdr:col>
      <xdr:colOff>21166</xdr:colOff>
      <xdr:row>16</xdr:row>
      <xdr:rowOff>48685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Diagramm 6">
              <a:extLst>
                <a:ext uri="{FF2B5EF4-FFF2-40B4-BE49-F238E27FC236}">
                  <a16:creationId xmlns:a16="http://schemas.microsoft.com/office/drawing/2014/main" id="{24DBD017-F274-4F7A-B7CA-428BC86D25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99874" y="372534"/>
              <a:ext cx="4561417" cy="3943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1391178</xdr:colOff>
      <xdr:row>0</xdr:row>
      <xdr:rowOff>0</xdr:rowOff>
    </xdr:from>
    <xdr:to>
      <xdr:col>31</xdr:col>
      <xdr:colOff>100541</xdr:colOff>
      <xdr:row>12</xdr:row>
      <xdr:rowOff>195263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3E65D6-EF9B-4155-A477-25A520D51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1407583</xdr:colOff>
      <xdr:row>13</xdr:row>
      <xdr:rowOff>35983</xdr:rowOff>
    </xdr:from>
    <xdr:to>
      <xdr:col>34</xdr:col>
      <xdr:colOff>296332</xdr:colOff>
      <xdr:row>33</xdr:row>
      <xdr:rowOff>201083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C1D74348-B81C-4343-AD28-FB851AE3C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1391178</xdr:colOff>
      <xdr:row>0</xdr:row>
      <xdr:rowOff>0</xdr:rowOff>
    </xdr:from>
    <xdr:to>
      <xdr:col>29</xdr:col>
      <xdr:colOff>100541</xdr:colOff>
      <xdr:row>12</xdr:row>
      <xdr:rowOff>195263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FDAF793-FE29-4BD9-A891-87C3A2B8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1407583</xdr:colOff>
      <xdr:row>13</xdr:row>
      <xdr:rowOff>35983</xdr:rowOff>
    </xdr:from>
    <xdr:to>
      <xdr:col>32</xdr:col>
      <xdr:colOff>296332</xdr:colOff>
      <xdr:row>34</xdr:row>
      <xdr:rowOff>201083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AF14B37-8355-408C-B169-B956D0CC0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163512</xdr:colOff>
      <xdr:row>9</xdr:row>
      <xdr:rowOff>148166</xdr:rowOff>
    </xdr:from>
    <xdr:to>
      <xdr:col>35</xdr:col>
      <xdr:colOff>343958</xdr:colOff>
      <xdr:row>22</xdr:row>
      <xdr:rowOff>78846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6B01B0-1A92-4AEA-BE9D-9FB2692FB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285750</xdr:colOff>
      <xdr:row>19</xdr:row>
      <xdr:rowOff>141817</xdr:rowOff>
    </xdr:from>
    <xdr:to>
      <xdr:col>39</xdr:col>
      <xdr:colOff>645582</xdr:colOff>
      <xdr:row>54</xdr:row>
      <xdr:rowOff>42334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887FA62-DA93-4D33-8D22-942588ECC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275166</xdr:colOff>
      <xdr:row>1</xdr:row>
      <xdr:rowOff>110067</xdr:rowOff>
    </xdr:from>
    <xdr:to>
      <xdr:col>31</xdr:col>
      <xdr:colOff>275166</xdr:colOff>
      <xdr:row>11</xdr:row>
      <xdr:rowOff>207433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E6A564A-00BA-4313-AF0B-BCD769343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116416</xdr:colOff>
      <xdr:row>1</xdr:row>
      <xdr:rowOff>127000</xdr:rowOff>
    </xdr:from>
    <xdr:to>
      <xdr:col>24</xdr:col>
      <xdr:colOff>698501</xdr:colOff>
      <xdr:row>26</xdr:row>
      <xdr:rowOff>84666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416835B0-1A09-415E-9D82-8BA0192A4B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03066" y="393700"/>
              <a:ext cx="3039535" cy="66251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19</xdr:col>
      <xdr:colOff>153457</xdr:colOff>
      <xdr:row>26</xdr:row>
      <xdr:rowOff>194733</xdr:rowOff>
    </xdr:from>
    <xdr:to>
      <xdr:col>26</xdr:col>
      <xdr:colOff>714374</xdr:colOff>
      <xdr:row>37</xdr:row>
      <xdr:rowOff>27517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>
              <a:extLst>
                <a:ext uri="{FF2B5EF4-FFF2-40B4-BE49-F238E27FC236}">
                  <a16:creationId xmlns:a16="http://schemas.microsoft.com/office/drawing/2014/main" id="{E060DAC8-3AC4-4B1B-9E63-9938D55618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0107" y="7128933"/>
              <a:ext cx="4542367" cy="2766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9"/>
  <sheetViews>
    <sheetView tabSelected="1" zoomScale="70" zoomScaleNormal="70" zoomScalePageLayoutView="60" workbookViewId="0">
      <selection activeCell="V30" sqref="V30"/>
    </sheetView>
  </sheetViews>
  <sheetFormatPr baseColWidth="10" defaultColWidth="11.42578125" defaultRowHeight="15" x14ac:dyDescent="0.25"/>
  <cols>
    <col min="1" max="1" width="6.4257812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1" width="3" bestFit="1" customWidth="1"/>
    <col min="22" max="22" width="23.140625" bestFit="1" customWidth="1"/>
    <col min="23" max="23" width="13" bestFit="1" customWidth="1"/>
    <col min="24" max="24" width="18.140625" bestFit="1" customWidth="1"/>
    <col min="25" max="25" width="22" customWidth="1"/>
  </cols>
  <sheetData>
    <row r="1" spans="1:29" ht="21" x14ac:dyDescent="0.35">
      <c r="A1" s="1"/>
      <c r="B1" s="22">
        <f>SUM(C4:C114)/SUM(G4:G114)</f>
        <v>6.1049822064056944E-2</v>
      </c>
      <c r="C1" s="1"/>
      <c r="D1" s="1">
        <f>SUM(D4:D124)</f>
        <v>591</v>
      </c>
      <c r="E1" s="1">
        <f>SUM(E4:E124)</f>
        <v>246</v>
      </c>
      <c r="F1" s="1">
        <f>SUM(F4:F124)</f>
        <v>296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.75" thickBot="1" x14ac:dyDescent="0.4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3.25" x14ac:dyDescent="0.35">
      <c r="A3" s="23" t="s">
        <v>10</v>
      </c>
      <c r="B3" s="26" t="s">
        <v>0</v>
      </c>
      <c r="C3" s="27" t="s">
        <v>7</v>
      </c>
      <c r="D3" s="28" t="s">
        <v>1</v>
      </c>
      <c r="E3" s="29" t="s">
        <v>2</v>
      </c>
      <c r="F3" s="30" t="s">
        <v>3</v>
      </c>
      <c r="G3" s="24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45" t="s">
        <v>0</v>
      </c>
      <c r="W3" s="45" t="s">
        <v>7</v>
      </c>
      <c r="X3" s="45" t="s">
        <v>166</v>
      </c>
      <c r="Y3" s="1"/>
      <c r="Z3" s="1"/>
      <c r="AA3" s="1"/>
      <c r="AB3" s="1"/>
      <c r="AC3" s="1"/>
    </row>
    <row r="4" spans="1:29" ht="23.25" x14ac:dyDescent="0.35">
      <c r="A4" s="23">
        <f>SUM($G$3:$G4)/SUM($C$3:$C4)*$C4</f>
        <v>61.000000000000007</v>
      </c>
      <c r="B4" s="44" t="s">
        <v>92</v>
      </c>
      <c r="C4" s="32">
        <v>3.72</v>
      </c>
      <c r="D4" s="32">
        <v>28</v>
      </c>
      <c r="E4" s="32">
        <v>16</v>
      </c>
      <c r="F4" s="33">
        <v>17</v>
      </c>
      <c r="G4" s="24">
        <f t="shared" ref="G4:G23" si="0">SUM(D4:F4)</f>
        <v>61</v>
      </c>
      <c r="I4" s="20">
        <f t="shared" ref="I4:I23" si="1">ABS(D4/D$2-$G4)</f>
        <v>5</v>
      </c>
      <c r="J4" s="20">
        <f t="shared" ref="J4:J23" si="2">ABS(E4/E$2-$G4)</f>
        <v>3</v>
      </c>
      <c r="K4" s="21">
        <f t="shared" ref="K4:K23" si="3">ABS(F4/F$2-$G4)</f>
        <v>7</v>
      </c>
      <c r="L4" s="17">
        <f t="shared" ref="L4:L23" si="4">SUM(I4:K4)</f>
        <v>15</v>
      </c>
      <c r="M4" s="17">
        <f t="shared" ref="M4:M23" si="5">ABS($D4-$E4-$F4)+ABS($E4-$F4)</f>
        <v>6</v>
      </c>
      <c r="N4" s="17">
        <f t="shared" ref="N4:N23" si="6">ABS($D4-$E4-$F4)+2*ABS($E4-$F4)</f>
        <v>7</v>
      </c>
      <c r="O4" s="18">
        <f t="shared" ref="O4:O23" si="7">I4^2/($G4/D$2)</f>
        <v>0.20491803278688525</v>
      </c>
      <c r="P4" s="18">
        <f t="shared" ref="P4:P23" si="8">J4^2/($G4/E$2)</f>
        <v>3.6885245901639344E-2</v>
      </c>
      <c r="Q4" s="18">
        <f t="shared" ref="Q4:Q23" si="9">K4^2/($G4/F$2)</f>
        <v>0.20081967213114754</v>
      </c>
      <c r="R4" s="19">
        <f t="shared" ref="R4:R23" si="10">SUM(O4:Q4)</f>
        <v>0.44262295081967212</v>
      </c>
      <c r="S4" s="3">
        <f t="shared" ref="S4:S23" si="11">ABS(3*D4-G4)+ABS(3*E4-G4)+ABS(3*F4-G4)</f>
        <v>46</v>
      </c>
      <c r="T4" s="10">
        <f t="array" ref="T4">SUM((D4:F4-G4/3)^2)/(G4/3)</f>
        <v>4.360655737704918</v>
      </c>
      <c r="U4" s="1"/>
      <c r="V4" s="45" t="s">
        <v>92</v>
      </c>
      <c r="W4" s="45">
        <v>3.72</v>
      </c>
      <c r="X4" s="45">
        <f>G4</f>
        <v>61</v>
      </c>
      <c r="Y4" s="1"/>
      <c r="Z4" s="1"/>
      <c r="AA4" s="1"/>
      <c r="AB4" s="1"/>
      <c r="AC4" s="1"/>
    </row>
    <row r="5" spans="1:29" ht="23.25" x14ac:dyDescent="0.35">
      <c r="A5" s="23">
        <f>SUM($G$4:$G4)/SUM($C$4:$C4)*$C5</f>
        <v>45.586021505376344</v>
      </c>
      <c r="B5" s="44" t="s">
        <v>95</v>
      </c>
      <c r="C5" s="32">
        <v>2.78</v>
      </c>
      <c r="D5" s="32">
        <v>20</v>
      </c>
      <c r="E5" s="32">
        <v>13</v>
      </c>
      <c r="F5" s="33">
        <v>13</v>
      </c>
      <c r="G5" s="24">
        <f t="shared" si="0"/>
        <v>46</v>
      </c>
      <c r="I5" s="20">
        <f t="shared" si="1"/>
        <v>6</v>
      </c>
      <c r="J5" s="20">
        <f t="shared" si="2"/>
        <v>6</v>
      </c>
      <c r="K5" s="21">
        <f t="shared" si="3"/>
        <v>6</v>
      </c>
      <c r="L5" s="17">
        <f t="shared" si="4"/>
        <v>18</v>
      </c>
      <c r="M5" s="17">
        <f t="shared" si="5"/>
        <v>6</v>
      </c>
      <c r="N5" s="17">
        <f t="shared" si="6"/>
        <v>6</v>
      </c>
      <c r="O5" s="18">
        <f t="shared" si="7"/>
        <v>0.39130434782608697</v>
      </c>
      <c r="P5" s="18">
        <f t="shared" si="8"/>
        <v>0.19565217391304349</v>
      </c>
      <c r="Q5" s="18">
        <f t="shared" si="9"/>
        <v>0.19565217391304349</v>
      </c>
      <c r="R5" s="19">
        <f t="shared" si="10"/>
        <v>0.78260869565217395</v>
      </c>
      <c r="S5" s="3">
        <f t="shared" si="11"/>
        <v>28</v>
      </c>
      <c r="T5" s="10">
        <f t="array" ref="T5">SUM((D5:F5-G5/3)^2)/(G5/3)</f>
        <v>2.1304347826086953</v>
      </c>
      <c r="U5" s="1"/>
      <c r="V5" s="45" t="s">
        <v>95</v>
      </c>
      <c r="W5" s="45">
        <v>2.78</v>
      </c>
      <c r="X5" s="45">
        <f t="shared" ref="X5:X23" si="12">G5</f>
        <v>46</v>
      </c>
      <c r="Y5" s="1"/>
      <c r="Z5" s="1"/>
      <c r="AA5" s="1"/>
      <c r="AB5" s="1"/>
      <c r="AC5" s="1"/>
    </row>
    <row r="6" spans="1:29" ht="23.25" x14ac:dyDescent="0.35">
      <c r="A6" s="23">
        <f>C6/B$1</f>
        <v>52.088603905566892</v>
      </c>
      <c r="B6" s="44" t="s">
        <v>87</v>
      </c>
      <c r="C6" s="32">
        <v>3.18</v>
      </c>
      <c r="D6" s="32">
        <v>24</v>
      </c>
      <c r="E6" s="32">
        <v>15</v>
      </c>
      <c r="F6" s="33">
        <v>15</v>
      </c>
      <c r="G6" s="24">
        <f t="shared" si="0"/>
        <v>54</v>
      </c>
      <c r="I6" s="20">
        <f t="shared" si="1"/>
        <v>6</v>
      </c>
      <c r="J6" s="20">
        <f t="shared" si="2"/>
        <v>6</v>
      </c>
      <c r="K6" s="21">
        <f t="shared" si="3"/>
        <v>6</v>
      </c>
      <c r="L6" s="17">
        <f t="shared" si="4"/>
        <v>18</v>
      </c>
      <c r="M6" s="17">
        <f t="shared" si="5"/>
        <v>6</v>
      </c>
      <c r="N6" s="17">
        <f t="shared" si="6"/>
        <v>6</v>
      </c>
      <c r="O6" s="18">
        <f t="shared" si="7"/>
        <v>0.33333333333333331</v>
      </c>
      <c r="P6" s="18">
        <f t="shared" si="8"/>
        <v>0.16666666666666666</v>
      </c>
      <c r="Q6" s="18">
        <f t="shared" si="9"/>
        <v>0.16666666666666666</v>
      </c>
      <c r="R6" s="19">
        <f t="shared" si="10"/>
        <v>0.66666666666666663</v>
      </c>
      <c r="S6" s="3">
        <f t="shared" si="11"/>
        <v>36</v>
      </c>
      <c r="T6" s="10">
        <f t="array" ref="T6">SUM((D6:F6-G6/3)^2)/(G6/3)</f>
        <v>3</v>
      </c>
      <c r="U6" s="1"/>
      <c r="V6" s="45" t="s">
        <v>87</v>
      </c>
      <c r="W6" s="45">
        <v>3.18</v>
      </c>
      <c r="X6" s="45">
        <f t="shared" si="12"/>
        <v>54</v>
      </c>
      <c r="Y6" s="1"/>
      <c r="Z6" s="1"/>
      <c r="AA6" s="1"/>
      <c r="AB6" s="1"/>
      <c r="AC6" s="1"/>
    </row>
    <row r="7" spans="1:29" ht="23.25" x14ac:dyDescent="0.35">
      <c r="A7" s="23">
        <f>C7/B$1</f>
        <v>49.303993004954819</v>
      </c>
      <c r="B7" s="44" t="s">
        <v>101</v>
      </c>
      <c r="C7" s="32">
        <v>3.01</v>
      </c>
      <c r="D7" s="32">
        <v>25</v>
      </c>
      <c r="E7" s="32">
        <v>15</v>
      </c>
      <c r="F7" s="33">
        <v>10</v>
      </c>
      <c r="G7" s="24">
        <f t="shared" si="0"/>
        <v>50</v>
      </c>
      <c r="I7" s="20">
        <f t="shared" si="1"/>
        <v>0</v>
      </c>
      <c r="J7" s="20">
        <f t="shared" si="2"/>
        <v>10</v>
      </c>
      <c r="K7" s="21">
        <f t="shared" si="3"/>
        <v>10</v>
      </c>
      <c r="L7" s="17">
        <f t="shared" si="4"/>
        <v>20</v>
      </c>
      <c r="M7" s="17">
        <f t="shared" si="5"/>
        <v>5</v>
      </c>
      <c r="N7" s="17">
        <f t="shared" si="6"/>
        <v>10</v>
      </c>
      <c r="O7" s="18">
        <f t="shared" si="7"/>
        <v>0</v>
      </c>
      <c r="P7" s="18">
        <f t="shared" si="8"/>
        <v>0.5</v>
      </c>
      <c r="Q7" s="18">
        <f t="shared" si="9"/>
        <v>0.5</v>
      </c>
      <c r="R7" s="19">
        <f t="shared" si="10"/>
        <v>1</v>
      </c>
      <c r="S7" s="3">
        <f t="shared" si="11"/>
        <v>50</v>
      </c>
      <c r="T7" s="10">
        <f t="array" ref="T7">SUM((D7:F7-G7/3)^2)/(G7/3)</f>
        <v>7</v>
      </c>
      <c r="U7" s="1"/>
      <c r="V7" s="45" t="s">
        <v>101</v>
      </c>
      <c r="W7" s="45">
        <v>3.01</v>
      </c>
      <c r="X7" s="45">
        <f t="shared" si="12"/>
        <v>50</v>
      </c>
      <c r="Y7" s="1"/>
      <c r="Z7" s="1"/>
      <c r="AA7" s="1"/>
      <c r="AB7" s="1"/>
      <c r="AC7" s="1"/>
    </row>
    <row r="8" spans="1:29" ht="23.25" x14ac:dyDescent="0.35">
      <c r="A8" s="23">
        <f>C8/B$1</f>
        <v>65.356455843777326</v>
      </c>
      <c r="B8" s="44" t="s">
        <v>105</v>
      </c>
      <c r="C8" s="32">
        <v>3.99</v>
      </c>
      <c r="D8" s="32">
        <v>36</v>
      </c>
      <c r="E8" s="32">
        <v>14</v>
      </c>
      <c r="F8" s="33">
        <v>15</v>
      </c>
      <c r="G8" s="24">
        <f t="shared" si="0"/>
        <v>65</v>
      </c>
      <c r="I8" s="20">
        <f t="shared" si="1"/>
        <v>7</v>
      </c>
      <c r="J8" s="20">
        <f t="shared" si="2"/>
        <v>9</v>
      </c>
      <c r="K8" s="21">
        <f t="shared" si="3"/>
        <v>5</v>
      </c>
      <c r="L8" s="17">
        <f t="shared" si="4"/>
        <v>21</v>
      </c>
      <c r="M8" s="17">
        <f t="shared" si="5"/>
        <v>8</v>
      </c>
      <c r="N8" s="17">
        <f t="shared" si="6"/>
        <v>9</v>
      </c>
      <c r="O8" s="18">
        <f t="shared" si="7"/>
        <v>0.37692307692307692</v>
      </c>
      <c r="P8" s="18">
        <f t="shared" si="8"/>
        <v>0.31153846153846154</v>
      </c>
      <c r="Q8" s="18">
        <f t="shared" si="9"/>
        <v>9.6153846153846159E-2</v>
      </c>
      <c r="R8" s="19">
        <f t="shared" si="10"/>
        <v>0.7846153846153846</v>
      </c>
      <c r="S8" s="3">
        <f t="shared" si="11"/>
        <v>86</v>
      </c>
      <c r="T8" s="10">
        <f t="array" ref="T8">SUM((D8:F8-G8/3)^2)/(G8/3)</f>
        <v>14.246153846153844</v>
      </c>
      <c r="U8" s="1"/>
      <c r="V8" s="45" t="s">
        <v>105</v>
      </c>
      <c r="W8" s="45">
        <v>3.99</v>
      </c>
      <c r="X8" s="45">
        <f t="shared" si="12"/>
        <v>65</v>
      </c>
      <c r="Y8" s="1"/>
      <c r="Z8" s="1"/>
      <c r="AA8" s="1"/>
      <c r="AB8" s="1"/>
      <c r="AC8" s="1"/>
    </row>
    <row r="9" spans="1:29" ht="23.25" x14ac:dyDescent="0.35">
      <c r="A9" s="23">
        <f>C9/B$1</f>
        <v>54.709414164966475</v>
      </c>
      <c r="B9" s="44" t="s">
        <v>96</v>
      </c>
      <c r="C9" s="32">
        <v>3.34</v>
      </c>
      <c r="D9" s="32">
        <v>31</v>
      </c>
      <c r="E9" s="32">
        <v>10</v>
      </c>
      <c r="F9" s="33">
        <v>13</v>
      </c>
      <c r="G9" s="24">
        <f t="shared" si="0"/>
        <v>54</v>
      </c>
      <c r="I9" s="20">
        <f t="shared" si="1"/>
        <v>8</v>
      </c>
      <c r="J9" s="20">
        <f t="shared" si="2"/>
        <v>14</v>
      </c>
      <c r="K9" s="21">
        <f t="shared" si="3"/>
        <v>2</v>
      </c>
      <c r="L9" s="17">
        <f t="shared" si="4"/>
        <v>24</v>
      </c>
      <c r="M9" s="17">
        <f t="shared" si="5"/>
        <v>11</v>
      </c>
      <c r="N9" s="17">
        <f t="shared" si="6"/>
        <v>14</v>
      </c>
      <c r="O9" s="18">
        <f t="shared" si="7"/>
        <v>0.59259259259259256</v>
      </c>
      <c r="P9" s="18">
        <f t="shared" si="8"/>
        <v>0.90740740740740744</v>
      </c>
      <c r="Q9" s="18">
        <f t="shared" si="9"/>
        <v>1.8518518518518517E-2</v>
      </c>
      <c r="R9" s="19">
        <f t="shared" si="10"/>
        <v>1.5185185185185186</v>
      </c>
      <c r="S9" s="3">
        <f t="shared" si="11"/>
        <v>78</v>
      </c>
      <c r="T9" s="10">
        <f t="array" ref="T9">SUM((D9:F9-G9/3)^2)/(G9/3)</f>
        <v>14.333333333333334</v>
      </c>
      <c r="U9" s="1"/>
      <c r="V9" s="45" t="s">
        <v>96</v>
      </c>
      <c r="W9" s="45">
        <v>3.77</v>
      </c>
      <c r="X9" s="45">
        <f t="shared" si="12"/>
        <v>54</v>
      </c>
      <c r="Y9" s="1"/>
      <c r="Z9" s="1"/>
      <c r="AA9" s="1"/>
      <c r="AB9" s="1"/>
      <c r="AC9" s="1"/>
    </row>
    <row r="10" spans="1:29" ht="23.25" x14ac:dyDescent="0.35">
      <c r="A10" s="23"/>
      <c r="B10" s="44" t="s">
        <v>75</v>
      </c>
      <c r="C10" s="32">
        <v>4.1100000000000003</v>
      </c>
      <c r="D10" s="32">
        <v>30</v>
      </c>
      <c r="E10" s="32">
        <v>19</v>
      </c>
      <c r="F10" s="33">
        <v>20</v>
      </c>
      <c r="G10" s="24">
        <v>60</v>
      </c>
      <c r="I10" s="16">
        <f t="shared" si="1"/>
        <v>0</v>
      </c>
      <c r="J10" s="13">
        <f t="shared" si="2"/>
        <v>16</v>
      </c>
      <c r="K10" s="14">
        <f t="shared" si="3"/>
        <v>20</v>
      </c>
      <c r="L10" s="17">
        <f t="shared" si="4"/>
        <v>36</v>
      </c>
      <c r="M10" s="17">
        <f t="shared" si="5"/>
        <v>10</v>
      </c>
      <c r="N10" s="17">
        <f t="shared" si="6"/>
        <v>11</v>
      </c>
      <c r="O10" s="18">
        <f t="shared" si="7"/>
        <v>0</v>
      </c>
      <c r="P10" s="18">
        <f t="shared" si="8"/>
        <v>1.0666666666666667</v>
      </c>
      <c r="Q10" s="18">
        <f t="shared" si="9"/>
        <v>1.6666666666666667</v>
      </c>
      <c r="R10" s="19">
        <f t="shared" si="10"/>
        <v>2.7333333333333334</v>
      </c>
      <c r="S10" s="3">
        <f t="shared" si="11"/>
        <v>33</v>
      </c>
      <c r="T10" s="10">
        <f t="array" ref="T10">SUM((D10:F10-G10/3)^2)/(G10/3)</f>
        <v>5.05</v>
      </c>
      <c r="U10" s="1"/>
      <c r="V10" s="46" t="s">
        <v>75</v>
      </c>
      <c r="W10" s="46">
        <v>4.1100000000000003</v>
      </c>
      <c r="X10" s="46">
        <f t="shared" si="12"/>
        <v>60</v>
      </c>
      <c r="Y10" s="1"/>
      <c r="Z10" s="1"/>
      <c r="AA10" s="1"/>
      <c r="AB10" s="1"/>
      <c r="AC10" s="1"/>
    </row>
    <row r="11" spans="1:29" ht="23.25" x14ac:dyDescent="0.35">
      <c r="A11" s="23">
        <f>SUM($G$4:$G10)/SUM($C$4:$C10)*$C11</f>
        <v>65.296311645254875</v>
      </c>
      <c r="B11" s="44" t="s">
        <v>93</v>
      </c>
      <c r="C11" s="32">
        <v>4.04</v>
      </c>
      <c r="D11" s="32">
        <v>35</v>
      </c>
      <c r="E11" s="32">
        <v>13</v>
      </c>
      <c r="F11" s="33">
        <v>19</v>
      </c>
      <c r="G11" s="24">
        <f t="shared" si="0"/>
        <v>67</v>
      </c>
      <c r="I11" s="20">
        <f t="shared" si="1"/>
        <v>3</v>
      </c>
      <c r="J11" s="20">
        <f t="shared" si="2"/>
        <v>15</v>
      </c>
      <c r="K11" s="21">
        <f t="shared" si="3"/>
        <v>9</v>
      </c>
      <c r="L11" s="17">
        <f t="shared" si="4"/>
        <v>27</v>
      </c>
      <c r="M11" s="17">
        <f t="shared" si="5"/>
        <v>9</v>
      </c>
      <c r="N11" s="17">
        <f t="shared" si="6"/>
        <v>15</v>
      </c>
      <c r="O11" s="18">
        <f t="shared" si="7"/>
        <v>6.7164179104477612E-2</v>
      </c>
      <c r="P11" s="18">
        <f t="shared" si="8"/>
        <v>0.83955223880597019</v>
      </c>
      <c r="Q11" s="18">
        <f t="shared" si="9"/>
        <v>0.30223880597014924</v>
      </c>
      <c r="R11" s="19">
        <f t="shared" si="10"/>
        <v>1.208955223880597</v>
      </c>
      <c r="S11" s="3">
        <f t="shared" si="11"/>
        <v>76</v>
      </c>
      <c r="T11" s="10">
        <f t="array" ref="T11">SUM((D11:F11-G11/3)^2)/(G11/3)</f>
        <v>11.582089552238807</v>
      </c>
      <c r="U11" s="1"/>
      <c r="V11" s="45" t="s">
        <v>93</v>
      </c>
      <c r="W11" s="45">
        <v>4.04</v>
      </c>
      <c r="X11" s="45">
        <f t="shared" si="12"/>
        <v>67</v>
      </c>
      <c r="Y11" s="1"/>
      <c r="Z11" s="1"/>
      <c r="AA11" s="1"/>
      <c r="AB11" s="1"/>
      <c r="AC11" s="1"/>
    </row>
    <row r="12" spans="1:29" ht="23.25" x14ac:dyDescent="0.35">
      <c r="A12" s="23">
        <f>C12/B$1</f>
        <v>61.752841737102884</v>
      </c>
      <c r="B12" s="44" t="s">
        <v>99</v>
      </c>
      <c r="C12" s="32">
        <v>3.77</v>
      </c>
      <c r="D12" s="32">
        <v>28</v>
      </c>
      <c r="E12" s="32">
        <v>15</v>
      </c>
      <c r="F12" s="33">
        <v>20</v>
      </c>
      <c r="G12" s="24">
        <f t="shared" si="0"/>
        <v>63</v>
      </c>
      <c r="I12" s="20">
        <f t="shared" si="1"/>
        <v>7</v>
      </c>
      <c r="J12" s="20">
        <f t="shared" si="2"/>
        <v>3</v>
      </c>
      <c r="K12" s="21">
        <f t="shared" si="3"/>
        <v>17</v>
      </c>
      <c r="L12" s="17">
        <f t="shared" si="4"/>
        <v>27</v>
      </c>
      <c r="M12" s="17">
        <f t="shared" si="5"/>
        <v>12</v>
      </c>
      <c r="N12" s="17">
        <f t="shared" si="6"/>
        <v>17</v>
      </c>
      <c r="O12" s="18">
        <f t="shared" si="7"/>
        <v>0.3888888888888889</v>
      </c>
      <c r="P12" s="18">
        <f t="shared" si="8"/>
        <v>3.5714285714285712E-2</v>
      </c>
      <c r="Q12" s="18">
        <f t="shared" si="9"/>
        <v>1.1468253968253967</v>
      </c>
      <c r="R12" s="19">
        <f t="shared" si="10"/>
        <v>1.5714285714285714</v>
      </c>
      <c r="S12" s="3">
        <f t="shared" si="11"/>
        <v>42</v>
      </c>
      <c r="T12" s="10">
        <f t="array" ref="T12">SUM((D12:F12-G12/3)^2)/(G12/3)</f>
        <v>4.0952380952380949</v>
      </c>
      <c r="U12" s="1"/>
      <c r="V12" s="45" t="s">
        <v>99</v>
      </c>
      <c r="W12" s="45">
        <v>3.77</v>
      </c>
      <c r="X12" s="45">
        <f t="shared" si="12"/>
        <v>63</v>
      </c>
      <c r="Y12" s="1"/>
      <c r="Z12" s="1"/>
      <c r="AA12" s="1"/>
      <c r="AB12" s="1"/>
      <c r="AC12" s="1"/>
    </row>
    <row r="13" spans="1:29" ht="23.25" x14ac:dyDescent="0.35">
      <c r="A13" s="23">
        <f>C13/B$1</f>
        <v>58.804430195278336</v>
      </c>
      <c r="B13" s="44" t="s">
        <v>172</v>
      </c>
      <c r="C13" s="32">
        <v>3.59</v>
      </c>
      <c r="D13" s="32">
        <v>25</v>
      </c>
      <c r="E13" s="32">
        <v>18</v>
      </c>
      <c r="F13" s="33">
        <v>17</v>
      </c>
      <c r="G13" s="24">
        <f t="shared" si="0"/>
        <v>60</v>
      </c>
      <c r="I13" s="20">
        <f t="shared" si="1"/>
        <v>10</v>
      </c>
      <c r="J13" s="20">
        <f t="shared" si="2"/>
        <v>12</v>
      </c>
      <c r="K13" s="21">
        <f t="shared" si="3"/>
        <v>8</v>
      </c>
      <c r="L13" s="17">
        <f t="shared" si="4"/>
        <v>30</v>
      </c>
      <c r="M13" s="17">
        <f t="shared" si="5"/>
        <v>11</v>
      </c>
      <c r="N13" s="17">
        <f t="shared" si="6"/>
        <v>12</v>
      </c>
      <c r="O13" s="18">
        <f t="shared" si="7"/>
        <v>0.83333333333333337</v>
      </c>
      <c r="P13" s="18">
        <f t="shared" si="8"/>
        <v>0.6</v>
      </c>
      <c r="Q13" s="18">
        <f t="shared" si="9"/>
        <v>0.26666666666666666</v>
      </c>
      <c r="R13" s="19">
        <f t="shared" si="10"/>
        <v>1.7</v>
      </c>
      <c r="S13" s="3">
        <f t="shared" si="11"/>
        <v>30</v>
      </c>
      <c r="T13" s="10">
        <f t="array" ref="T13">SUM((D13:F13-G13/3)^2)/(G13/3)</f>
        <v>1.9</v>
      </c>
      <c r="U13" s="1"/>
      <c r="V13" s="45" t="s">
        <v>172</v>
      </c>
      <c r="W13" s="45">
        <v>3.59</v>
      </c>
      <c r="X13" s="45">
        <f t="shared" si="12"/>
        <v>60</v>
      </c>
      <c r="Y13" s="1"/>
      <c r="Z13" s="1"/>
      <c r="AA13" s="1"/>
      <c r="AB13" s="1"/>
      <c r="AC13" s="1"/>
    </row>
    <row r="14" spans="1:29" ht="23.25" x14ac:dyDescent="0.35">
      <c r="A14" s="23">
        <f>SUM($G$4:$G13)/SUM($C$4:$C13)*$C14</f>
        <v>53.706726709822682</v>
      </c>
      <c r="B14" s="44" t="s">
        <v>97</v>
      </c>
      <c r="C14" s="32">
        <v>3.29</v>
      </c>
      <c r="D14" s="32">
        <v>25</v>
      </c>
      <c r="E14" s="32">
        <v>12</v>
      </c>
      <c r="F14" s="33">
        <v>19</v>
      </c>
      <c r="G14" s="24">
        <f t="shared" si="0"/>
        <v>56</v>
      </c>
      <c r="I14" s="20">
        <f t="shared" si="1"/>
        <v>6</v>
      </c>
      <c r="J14" s="20">
        <f t="shared" si="2"/>
        <v>8</v>
      </c>
      <c r="K14" s="21">
        <f t="shared" si="3"/>
        <v>20</v>
      </c>
      <c r="L14" s="17">
        <f t="shared" si="4"/>
        <v>34</v>
      </c>
      <c r="M14" s="17">
        <f t="shared" si="5"/>
        <v>13</v>
      </c>
      <c r="N14" s="17">
        <f t="shared" si="6"/>
        <v>20</v>
      </c>
      <c r="O14" s="18">
        <f t="shared" si="7"/>
        <v>0.32142857142857145</v>
      </c>
      <c r="P14" s="18">
        <f t="shared" si="8"/>
        <v>0.2857142857142857</v>
      </c>
      <c r="Q14" s="18">
        <f t="shared" si="9"/>
        <v>1.7857142857142858</v>
      </c>
      <c r="R14" s="19">
        <f t="shared" si="10"/>
        <v>2.3928571428571432</v>
      </c>
      <c r="S14" s="3">
        <f t="shared" si="11"/>
        <v>40</v>
      </c>
      <c r="T14" s="10">
        <f t="array" ref="T14">SUM((D14:F14-G14/3)^2)/(G14/3)</f>
        <v>4.5357142857142847</v>
      </c>
      <c r="U14" s="1"/>
      <c r="V14" s="45" t="s">
        <v>97</v>
      </c>
      <c r="W14" s="45">
        <v>3.29</v>
      </c>
      <c r="X14" s="45">
        <f t="shared" si="12"/>
        <v>56</v>
      </c>
      <c r="Y14" s="1"/>
      <c r="Z14" s="1"/>
      <c r="AA14" s="1"/>
      <c r="AB14" s="1"/>
      <c r="AC14" s="1"/>
    </row>
    <row r="15" spans="1:29" ht="23.25" x14ac:dyDescent="0.35">
      <c r="A15" s="23">
        <f>C15/B$1</f>
        <v>40.131157097056253</v>
      </c>
      <c r="B15" s="44" t="s">
        <v>167</v>
      </c>
      <c r="C15" s="32">
        <v>2.4500000000000002</v>
      </c>
      <c r="D15" s="32">
        <v>27</v>
      </c>
      <c r="E15" s="32">
        <v>8</v>
      </c>
      <c r="F15" s="33">
        <v>6</v>
      </c>
      <c r="G15" s="24">
        <f t="shared" si="0"/>
        <v>41</v>
      </c>
      <c r="I15" s="20">
        <f t="shared" si="1"/>
        <v>13</v>
      </c>
      <c r="J15" s="20">
        <f t="shared" si="2"/>
        <v>9</v>
      </c>
      <c r="K15" s="21">
        <f t="shared" si="3"/>
        <v>17</v>
      </c>
      <c r="L15" s="17">
        <f t="shared" si="4"/>
        <v>39</v>
      </c>
      <c r="M15" s="17">
        <f t="shared" si="5"/>
        <v>15</v>
      </c>
      <c r="N15" s="17">
        <f t="shared" si="6"/>
        <v>17</v>
      </c>
      <c r="O15" s="18">
        <f t="shared" si="7"/>
        <v>2.0609756097560976</v>
      </c>
      <c r="P15" s="18">
        <f t="shared" si="8"/>
        <v>0.49390243902439024</v>
      </c>
      <c r="Q15" s="18">
        <f t="shared" si="9"/>
        <v>1.7621951219512195</v>
      </c>
      <c r="R15" s="19">
        <f t="shared" si="10"/>
        <v>4.3170731707317067</v>
      </c>
      <c r="S15" s="3">
        <f t="shared" si="11"/>
        <v>80</v>
      </c>
      <c r="T15" s="10">
        <f t="array" ref="T15">SUM((D15:F15-G15/3)^2)/(G15/3)</f>
        <v>19.658536585365855</v>
      </c>
      <c r="U15" s="1"/>
      <c r="V15" s="45" t="s">
        <v>167</v>
      </c>
      <c r="W15" s="45">
        <v>2.4500000000000002</v>
      </c>
      <c r="X15" s="45">
        <f t="shared" si="12"/>
        <v>41</v>
      </c>
      <c r="Y15" s="1"/>
      <c r="Z15" s="1"/>
      <c r="AA15" s="1"/>
      <c r="AB15" s="1"/>
      <c r="AC15" s="1"/>
    </row>
    <row r="16" spans="1:29" ht="23.25" x14ac:dyDescent="0.35">
      <c r="A16" s="23">
        <f>C16/B$1</f>
        <v>49.959195569804713</v>
      </c>
      <c r="B16" s="44" t="s">
        <v>103</v>
      </c>
      <c r="C16" s="32">
        <v>3.05</v>
      </c>
      <c r="D16" s="32">
        <v>23</v>
      </c>
      <c r="E16" s="32">
        <v>9</v>
      </c>
      <c r="F16" s="33">
        <v>18</v>
      </c>
      <c r="G16" s="24">
        <f t="shared" si="0"/>
        <v>50</v>
      </c>
      <c r="I16" s="20">
        <f t="shared" si="1"/>
        <v>4</v>
      </c>
      <c r="J16" s="20">
        <f t="shared" si="2"/>
        <v>14</v>
      </c>
      <c r="K16" s="21">
        <f t="shared" si="3"/>
        <v>22</v>
      </c>
      <c r="L16" s="17">
        <f t="shared" si="4"/>
        <v>40</v>
      </c>
      <c r="M16" s="17">
        <f t="shared" si="5"/>
        <v>13</v>
      </c>
      <c r="N16" s="17">
        <f t="shared" si="6"/>
        <v>22</v>
      </c>
      <c r="O16" s="18">
        <f t="shared" si="7"/>
        <v>0.16</v>
      </c>
      <c r="P16" s="18">
        <f t="shared" si="8"/>
        <v>0.98</v>
      </c>
      <c r="Q16" s="18">
        <f t="shared" si="9"/>
        <v>2.42</v>
      </c>
      <c r="R16" s="19">
        <f t="shared" si="10"/>
        <v>3.5599999999999996</v>
      </c>
      <c r="S16" s="3">
        <f t="shared" si="11"/>
        <v>46</v>
      </c>
      <c r="T16" s="10">
        <f t="array" ref="T16">SUM((D16:F16-G16/3)^2)/(G16/3)</f>
        <v>6.0399999999999991</v>
      </c>
      <c r="U16" s="1"/>
      <c r="V16" s="45" t="s">
        <v>103</v>
      </c>
      <c r="W16" s="45">
        <v>3.05</v>
      </c>
      <c r="X16" s="45">
        <f t="shared" si="12"/>
        <v>50</v>
      </c>
      <c r="Y16" s="1"/>
      <c r="Z16" s="1"/>
      <c r="AA16" s="1"/>
      <c r="AB16" s="1"/>
      <c r="AC16" s="1"/>
    </row>
    <row r="17" spans="1:29" ht="23.25" x14ac:dyDescent="0.35">
      <c r="A17" s="23">
        <f>SUM($G$4:$G16)/SUM($C$4:$C16)*$C17</f>
        <v>28.213898916967505</v>
      </c>
      <c r="B17" s="44" t="s">
        <v>94</v>
      </c>
      <c r="C17" s="32">
        <v>1.72</v>
      </c>
      <c r="D17" s="32">
        <v>22</v>
      </c>
      <c r="E17" s="32">
        <v>4</v>
      </c>
      <c r="F17" s="33">
        <v>3</v>
      </c>
      <c r="G17" s="24">
        <f t="shared" si="0"/>
        <v>29</v>
      </c>
      <c r="I17" s="20">
        <f t="shared" si="1"/>
        <v>15</v>
      </c>
      <c r="J17" s="20">
        <f t="shared" si="2"/>
        <v>13</v>
      </c>
      <c r="K17" s="21">
        <f t="shared" si="3"/>
        <v>17</v>
      </c>
      <c r="L17" s="17">
        <f t="shared" si="4"/>
        <v>45</v>
      </c>
      <c r="M17" s="17">
        <f t="shared" si="5"/>
        <v>16</v>
      </c>
      <c r="N17" s="17">
        <f t="shared" si="6"/>
        <v>17</v>
      </c>
      <c r="O17" s="18">
        <f t="shared" si="7"/>
        <v>3.8793103448275863</v>
      </c>
      <c r="P17" s="18">
        <f t="shared" si="8"/>
        <v>1.4568965517241379</v>
      </c>
      <c r="Q17" s="18">
        <f t="shared" si="9"/>
        <v>2.4913793103448274</v>
      </c>
      <c r="R17" s="19">
        <f t="shared" si="10"/>
        <v>7.8275862068965516</v>
      </c>
      <c r="S17" s="3">
        <f t="shared" si="11"/>
        <v>74</v>
      </c>
      <c r="T17" s="10">
        <f t="array" ref="T17">SUM((D17:F17-G17/3)^2)/(G17/3)</f>
        <v>23.655172413793103</v>
      </c>
      <c r="U17" s="1"/>
      <c r="V17" s="45" t="s">
        <v>94</v>
      </c>
      <c r="W17" s="45">
        <v>1.72</v>
      </c>
      <c r="X17" s="45">
        <f t="shared" si="12"/>
        <v>29</v>
      </c>
      <c r="Y17" s="1"/>
      <c r="Z17" s="1"/>
      <c r="AA17" s="1"/>
      <c r="AB17" s="1"/>
      <c r="AC17" s="1"/>
    </row>
    <row r="18" spans="1:29" ht="23.25" x14ac:dyDescent="0.35">
      <c r="A18" s="23">
        <f>C18/B$1</f>
        <v>64.046050714077523</v>
      </c>
      <c r="B18" s="44" t="s">
        <v>17</v>
      </c>
      <c r="C18" s="32">
        <v>3.91</v>
      </c>
      <c r="D18" s="32">
        <v>40</v>
      </c>
      <c r="E18" s="32">
        <v>16</v>
      </c>
      <c r="F18" s="33">
        <v>9</v>
      </c>
      <c r="G18" s="24">
        <f t="shared" si="0"/>
        <v>65</v>
      </c>
      <c r="I18" s="20">
        <f t="shared" si="1"/>
        <v>15</v>
      </c>
      <c r="J18" s="20">
        <f t="shared" si="2"/>
        <v>1</v>
      </c>
      <c r="K18" s="21">
        <f t="shared" si="3"/>
        <v>29</v>
      </c>
      <c r="L18" s="17">
        <f t="shared" si="4"/>
        <v>45</v>
      </c>
      <c r="M18" s="17">
        <f t="shared" si="5"/>
        <v>22</v>
      </c>
      <c r="N18" s="17">
        <f t="shared" si="6"/>
        <v>29</v>
      </c>
      <c r="O18" s="18">
        <f t="shared" si="7"/>
        <v>1.7307692307692308</v>
      </c>
      <c r="P18" s="18">
        <f t="shared" si="8"/>
        <v>3.8461538461538464E-3</v>
      </c>
      <c r="Q18" s="18">
        <f t="shared" si="9"/>
        <v>3.2346153846153847</v>
      </c>
      <c r="R18" s="19">
        <f t="shared" si="10"/>
        <v>4.9692307692307693</v>
      </c>
      <c r="S18" s="3">
        <f t="shared" si="11"/>
        <v>110</v>
      </c>
      <c r="T18" s="10">
        <f t="array" ref="T18">SUM((D18:F18-G18/3)^2)/(G18/3)</f>
        <v>24.400000000000002</v>
      </c>
      <c r="U18" s="1"/>
      <c r="V18" s="45" t="s">
        <v>17</v>
      </c>
      <c r="W18" s="45">
        <v>3.91</v>
      </c>
      <c r="X18" s="45">
        <f t="shared" si="12"/>
        <v>65</v>
      </c>
      <c r="Y18" s="1"/>
      <c r="Z18" s="1"/>
      <c r="AA18" s="1"/>
      <c r="AB18" s="1"/>
      <c r="AC18" s="1"/>
    </row>
    <row r="19" spans="1:29" ht="23.25" x14ac:dyDescent="0.35">
      <c r="A19" s="23">
        <f>C19/B$1</f>
        <v>71.089478286213918</v>
      </c>
      <c r="B19" s="44" t="s">
        <v>168</v>
      </c>
      <c r="C19" s="32">
        <v>4.34</v>
      </c>
      <c r="D19" s="32">
        <v>44</v>
      </c>
      <c r="E19" s="32">
        <v>13</v>
      </c>
      <c r="F19" s="33">
        <v>16</v>
      </c>
      <c r="G19" s="24">
        <f t="shared" si="0"/>
        <v>73</v>
      </c>
      <c r="I19" s="20">
        <f t="shared" si="1"/>
        <v>15</v>
      </c>
      <c r="J19" s="20">
        <f t="shared" si="2"/>
        <v>21</v>
      </c>
      <c r="K19" s="21">
        <f t="shared" si="3"/>
        <v>9</v>
      </c>
      <c r="L19" s="17">
        <f t="shared" si="4"/>
        <v>45</v>
      </c>
      <c r="M19" s="17">
        <f t="shared" si="5"/>
        <v>18</v>
      </c>
      <c r="N19" s="17">
        <f t="shared" si="6"/>
        <v>21</v>
      </c>
      <c r="O19" s="18">
        <f t="shared" si="7"/>
        <v>1.5410958904109588</v>
      </c>
      <c r="P19" s="18">
        <f t="shared" si="8"/>
        <v>1.5102739726027397</v>
      </c>
      <c r="Q19" s="18">
        <f t="shared" si="9"/>
        <v>0.2773972602739726</v>
      </c>
      <c r="R19" s="19">
        <f t="shared" si="10"/>
        <v>3.3287671232876712</v>
      </c>
      <c r="S19" s="3">
        <f t="shared" si="11"/>
        <v>118</v>
      </c>
      <c r="T19" s="10">
        <f t="array" ref="T19">SUM((D19:F19-G19/3)^2)/(G19/3)</f>
        <v>24.027397260273975</v>
      </c>
      <c r="U19" s="1"/>
      <c r="V19" s="45" t="s">
        <v>168</v>
      </c>
      <c r="W19" s="45">
        <v>4.34</v>
      </c>
      <c r="X19" s="45">
        <f t="shared" si="12"/>
        <v>73</v>
      </c>
      <c r="Y19" s="1"/>
      <c r="Z19" s="1"/>
      <c r="AA19" s="1"/>
      <c r="AB19" s="1"/>
      <c r="AC19" s="1"/>
    </row>
    <row r="20" spans="1:29" ht="23.25" x14ac:dyDescent="0.35">
      <c r="A20" s="23">
        <f>C20/B$1</f>
        <v>70.598076362576492</v>
      </c>
      <c r="B20" s="44" t="s">
        <v>169</v>
      </c>
      <c r="C20" s="32">
        <v>4.3099999999999996</v>
      </c>
      <c r="D20" s="32">
        <v>38</v>
      </c>
      <c r="E20" s="32">
        <v>12</v>
      </c>
      <c r="F20" s="33">
        <v>23</v>
      </c>
      <c r="G20" s="24">
        <f t="shared" si="0"/>
        <v>73</v>
      </c>
      <c r="I20" s="20">
        <f t="shared" si="1"/>
        <v>3</v>
      </c>
      <c r="J20" s="20">
        <f t="shared" si="2"/>
        <v>25</v>
      </c>
      <c r="K20" s="21">
        <f t="shared" si="3"/>
        <v>19</v>
      </c>
      <c r="L20" s="17">
        <f t="shared" si="4"/>
        <v>47</v>
      </c>
      <c r="M20" s="17">
        <f t="shared" si="5"/>
        <v>14</v>
      </c>
      <c r="N20" s="17">
        <f t="shared" si="6"/>
        <v>25</v>
      </c>
      <c r="O20" s="18">
        <f t="shared" si="7"/>
        <v>6.1643835616438353E-2</v>
      </c>
      <c r="P20" s="18">
        <f t="shared" si="8"/>
        <v>2.1404109589041096</v>
      </c>
      <c r="Q20" s="18">
        <f t="shared" si="9"/>
        <v>1.2363013698630136</v>
      </c>
      <c r="R20" s="19">
        <f t="shared" si="10"/>
        <v>3.4383561643835616</v>
      </c>
      <c r="S20" s="3">
        <f t="shared" si="11"/>
        <v>82</v>
      </c>
      <c r="T20" s="10">
        <f t="array" ref="T20">SUM((D20:F20-G20/3)^2)/(G20/3)</f>
        <v>14.000000000000002</v>
      </c>
      <c r="U20" s="1"/>
      <c r="V20" s="45" t="s">
        <v>169</v>
      </c>
      <c r="W20" s="45">
        <v>4.3099999999999996</v>
      </c>
      <c r="X20" s="45">
        <f t="shared" si="12"/>
        <v>73</v>
      </c>
      <c r="Y20" s="1"/>
      <c r="Z20" s="1"/>
      <c r="AA20" s="1"/>
      <c r="AB20" s="1"/>
      <c r="AC20" s="1"/>
    </row>
    <row r="21" spans="1:29" ht="23.25" x14ac:dyDescent="0.35">
      <c r="A21" s="23">
        <f>C21/B$1</f>
        <v>52.25240454677936</v>
      </c>
      <c r="B21" s="44" t="s">
        <v>170</v>
      </c>
      <c r="C21" s="32">
        <v>3.19</v>
      </c>
      <c r="D21" s="32">
        <v>26</v>
      </c>
      <c r="E21" s="32">
        <v>9</v>
      </c>
      <c r="F21" s="33">
        <v>20</v>
      </c>
      <c r="G21" s="24">
        <f t="shared" si="0"/>
        <v>55</v>
      </c>
      <c r="I21" s="20">
        <f t="shared" si="1"/>
        <v>3</v>
      </c>
      <c r="J21" s="20">
        <f t="shared" si="2"/>
        <v>19</v>
      </c>
      <c r="K21" s="21">
        <f t="shared" si="3"/>
        <v>25</v>
      </c>
      <c r="L21" s="17">
        <f t="shared" si="4"/>
        <v>47</v>
      </c>
      <c r="M21" s="17">
        <f t="shared" si="5"/>
        <v>14</v>
      </c>
      <c r="N21" s="17">
        <f t="shared" si="6"/>
        <v>25</v>
      </c>
      <c r="O21" s="18">
        <f t="shared" si="7"/>
        <v>8.1818181818181818E-2</v>
      </c>
      <c r="P21" s="18">
        <f t="shared" si="8"/>
        <v>1.6409090909090909</v>
      </c>
      <c r="Q21" s="18">
        <f t="shared" si="9"/>
        <v>2.8409090909090908</v>
      </c>
      <c r="R21" s="19">
        <f t="shared" si="10"/>
        <v>4.5636363636363635</v>
      </c>
      <c r="S21" s="3">
        <f t="shared" si="11"/>
        <v>56</v>
      </c>
      <c r="T21" s="10">
        <f t="array" ref="T21">SUM((D21:F21-G21/3)^2)/(G21/3)</f>
        <v>8.1090909090909093</v>
      </c>
      <c r="U21" s="1"/>
      <c r="V21" s="45" t="s">
        <v>170</v>
      </c>
      <c r="W21" s="45">
        <v>3.19</v>
      </c>
      <c r="X21" s="45">
        <f t="shared" si="12"/>
        <v>55</v>
      </c>
      <c r="Y21" s="1"/>
      <c r="Z21" s="1"/>
      <c r="AA21" s="1"/>
      <c r="AB21" s="1"/>
      <c r="AC21" s="1"/>
    </row>
    <row r="22" spans="1:29" ht="23.25" x14ac:dyDescent="0.35">
      <c r="A22" s="23">
        <f>C22/B$1</f>
        <v>50.122996211017195</v>
      </c>
      <c r="B22" s="44" t="s">
        <v>171</v>
      </c>
      <c r="C22" s="32">
        <v>3.06</v>
      </c>
      <c r="D22" s="32">
        <v>34</v>
      </c>
      <c r="E22" s="32">
        <v>10</v>
      </c>
      <c r="F22" s="33">
        <v>7</v>
      </c>
      <c r="G22" s="24">
        <f t="shared" si="0"/>
        <v>51</v>
      </c>
      <c r="I22" s="20">
        <f t="shared" si="1"/>
        <v>17</v>
      </c>
      <c r="J22" s="20">
        <f t="shared" si="2"/>
        <v>11</v>
      </c>
      <c r="K22" s="21">
        <f t="shared" si="3"/>
        <v>23</v>
      </c>
      <c r="L22" s="17">
        <f t="shared" si="4"/>
        <v>51</v>
      </c>
      <c r="M22" s="17">
        <f t="shared" si="5"/>
        <v>20</v>
      </c>
      <c r="N22" s="17">
        <f t="shared" si="6"/>
        <v>23</v>
      </c>
      <c r="O22" s="18">
        <f t="shared" si="7"/>
        <v>2.8333333333333335</v>
      </c>
      <c r="P22" s="18">
        <f t="shared" si="8"/>
        <v>0.59313725490196079</v>
      </c>
      <c r="Q22" s="18">
        <f t="shared" si="9"/>
        <v>2.5931372549019609</v>
      </c>
      <c r="R22" s="19">
        <f t="shared" si="10"/>
        <v>6.0196078431372548</v>
      </c>
      <c r="S22" s="3">
        <f t="shared" si="11"/>
        <v>102</v>
      </c>
      <c r="T22" s="10">
        <f t="array" ref="T22">SUM((D22:F22-G22/3)^2)/(G22/3)</f>
        <v>25.764705882352942</v>
      </c>
      <c r="U22" s="1"/>
      <c r="V22" s="45" t="s">
        <v>171</v>
      </c>
      <c r="W22" s="45">
        <v>3.06</v>
      </c>
      <c r="X22" s="45">
        <f t="shared" si="12"/>
        <v>51</v>
      </c>
      <c r="Y22" s="1"/>
      <c r="Z22" s="1"/>
      <c r="AA22" s="1"/>
      <c r="AB22" s="1"/>
      <c r="AC22" s="1"/>
    </row>
    <row r="23" spans="1:29" ht="23.25" x14ac:dyDescent="0.35">
      <c r="A23" s="23">
        <f>SUM($G$4:$G22)/SUM($C$4:$C22)*$C23</f>
        <v>62.37794911333846</v>
      </c>
      <c r="B23" s="44" t="s">
        <v>96</v>
      </c>
      <c r="C23" s="32">
        <v>3.77</v>
      </c>
      <c r="D23" s="32">
        <v>30</v>
      </c>
      <c r="E23" s="32">
        <v>5</v>
      </c>
      <c r="F23" s="33">
        <v>16</v>
      </c>
      <c r="G23" s="24">
        <f t="shared" si="0"/>
        <v>51</v>
      </c>
      <c r="I23" s="20">
        <f t="shared" si="1"/>
        <v>9</v>
      </c>
      <c r="J23" s="20">
        <f t="shared" si="2"/>
        <v>31</v>
      </c>
      <c r="K23" s="21">
        <f t="shared" si="3"/>
        <v>13</v>
      </c>
      <c r="L23" s="17">
        <f t="shared" si="4"/>
        <v>53</v>
      </c>
      <c r="M23" s="17">
        <f t="shared" si="5"/>
        <v>20</v>
      </c>
      <c r="N23" s="17">
        <f t="shared" si="6"/>
        <v>31</v>
      </c>
      <c r="O23" s="18">
        <f t="shared" si="7"/>
        <v>0.79411764705882348</v>
      </c>
      <c r="P23" s="18">
        <f t="shared" si="8"/>
        <v>4.7107843137254903</v>
      </c>
      <c r="Q23" s="18">
        <f t="shared" si="9"/>
        <v>0.82843137254901966</v>
      </c>
      <c r="R23" s="19">
        <f t="shared" si="10"/>
        <v>6.333333333333333</v>
      </c>
      <c r="S23" s="3">
        <f t="shared" si="11"/>
        <v>78</v>
      </c>
      <c r="T23" s="10">
        <f t="array" ref="T23">SUM((D23:F23-G23/3)^2)/(G23/3)</f>
        <v>18.470588235294116</v>
      </c>
      <c r="U23" s="1"/>
      <c r="V23" s="46" t="s">
        <v>96</v>
      </c>
      <c r="W23" s="46">
        <v>3.77</v>
      </c>
      <c r="X23" s="46">
        <f t="shared" si="12"/>
        <v>51</v>
      </c>
      <c r="Y23" s="1"/>
      <c r="Z23" s="1"/>
      <c r="AA23" s="1"/>
      <c r="AB23" s="1"/>
      <c r="AC23" s="1"/>
    </row>
    <row r="24" spans="1:29" ht="21" x14ac:dyDescent="0.35">
      <c r="A24" s="23"/>
      <c r="B24" s="31"/>
      <c r="C24" s="32"/>
      <c r="D24" s="32"/>
      <c r="E24" s="32"/>
      <c r="F24" s="33"/>
      <c r="G24" s="24"/>
      <c r="I24" s="20"/>
      <c r="J24" s="20"/>
      <c r="K24" s="21"/>
      <c r="L24" s="17"/>
      <c r="M24" s="17"/>
      <c r="N24" s="17"/>
      <c r="O24" s="18"/>
      <c r="P24" s="18"/>
      <c r="Q24" s="18"/>
      <c r="R24" s="19"/>
      <c r="S24" s="3"/>
      <c r="T24" s="10"/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/>
      <c r="B25" s="31"/>
      <c r="C25" s="32"/>
      <c r="D25" s="32"/>
      <c r="E25" s="32"/>
      <c r="F25" s="33"/>
      <c r="G25" s="24"/>
      <c r="I25" s="20"/>
      <c r="J25" s="20"/>
      <c r="K25" s="21"/>
      <c r="L25" s="17"/>
      <c r="M25" s="17"/>
      <c r="N25" s="17"/>
      <c r="O25" s="18"/>
      <c r="P25" s="18"/>
      <c r="Q25" s="18"/>
      <c r="R25" s="19"/>
      <c r="S25" s="3"/>
      <c r="T25" s="10"/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/>
      <c r="B26" s="31"/>
      <c r="C26" s="32"/>
      <c r="D26" s="32"/>
      <c r="E26" s="32"/>
      <c r="F26" s="33"/>
      <c r="G26" s="24"/>
      <c r="I26" s="20"/>
      <c r="J26" s="20"/>
      <c r="K26" s="21"/>
      <c r="L26" s="17"/>
      <c r="M26" s="17"/>
      <c r="N26" s="17"/>
      <c r="O26" s="18"/>
      <c r="P26" s="18"/>
      <c r="Q26" s="18"/>
      <c r="R26" s="19"/>
      <c r="S26" s="3"/>
      <c r="T26" s="10"/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/>
      <c r="B27" s="31"/>
      <c r="C27" s="32"/>
      <c r="D27" s="32"/>
      <c r="E27" s="32"/>
      <c r="F27" s="33"/>
      <c r="G27" s="24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/>
      <c r="B28" s="31"/>
      <c r="C28" s="32"/>
      <c r="D28" s="32"/>
      <c r="E28" s="32"/>
      <c r="F28" s="33"/>
      <c r="G28" s="24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/>
      <c r="B29" s="31"/>
      <c r="C29" s="32"/>
      <c r="D29" s="32"/>
      <c r="E29" s="32"/>
      <c r="F29" s="33"/>
      <c r="G29" s="24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/>
      <c r="B30" s="31"/>
      <c r="C30" s="32"/>
      <c r="D30" s="32"/>
      <c r="E30" s="32"/>
      <c r="F30" s="33"/>
      <c r="G30" s="24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/>
      <c r="B31" s="31"/>
      <c r="C31" s="32"/>
      <c r="D31" s="32"/>
      <c r="E31" s="32"/>
      <c r="F31" s="33"/>
      <c r="G31" s="24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/>
      <c r="B32" s="31"/>
      <c r="C32" s="32"/>
      <c r="D32" s="32"/>
      <c r="E32" s="32"/>
      <c r="F32" s="33"/>
      <c r="G32" s="24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31"/>
      <c r="C33" s="32"/>
      <c r="D33" s="32"/>
      <c r="E33" s="32"/>
      <c r="F33" s="33"/>
      <c r="G33" s="24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31"/>
      <c r="C34" s="32"/>
      <c r="D34" s="32"/>
      <c r="E34" s="32"/>
      <c r="F34" s="33"/>
      <c r="G34" s="24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31"/>
      <c r="C35" s="32"/>
      <c r="D35" s="32"/>
      <c r="E35" s="32"/>
      <c r="F35" s="33"/>
      <c r="G35" s="24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31"/>
      <c r="C36" s="32"/>
      <c r="D36" s="32"/>
      <c r="E36" s="32"/>
      <c r="F36" s="33"/>
      <c r="G36" s="24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31"/>
      <c r="C37" s="32"/>
      <c r="D37" s="32"/>
      <c r="E37" s="32"/>
      <c r="F37" s="33"/>
      <c r="G37" s="24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31"/>
      <c r="C38" s="32"/>
      <c r="D38" s="32"/>
      <c r="E38" s="32"/>
      <c r="F38" s="33"/>
      <c r="G38" s="24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31"/>
      <c r="C39" s="32"/>
      <c r="D39" s="32"/>
      <c r="E39" s="32"/>
      <c r="F39" s="33"/>
      <c r="G39" s="24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31"/>
      <c r="C40" s="32"/>
      <c r="D40" s="32"/>
      <c r="E40" s="32"/>
      <c r="F40" s="33"/>
      <c r="G40" s="24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31"/>
      <c r="C41" s="32"/>
      <c r="D41" s="32"/>
      <c r="E41" s="32"/>
      <c r="F41" s="33"/>
      <c r="G41" s="24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31"/>
      <c r="C42" s="32"/>
      <c r="D42" s="32"/>
      <c r="E42" s="32"/>
      <c r="F42" s="33"/>
      <c r="G42" s="24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hidden="1" x14ac:dyDescent="0.35">
      <c r="A43" s="3"/>
      <c r="B43" s="25"/>
      <c r="C43" s="25"/>
      <c r="D43" s="25"/>
      <c r="E43" s="25"/>
      <c r="F43" s="25"/>
      <c r="G43" s="3"/>
      <c r="I43" s="4"/>
      <c r="J43" s="5"/>
      <c r="K43" s="6"/>
      <c r="L43" s="8"/>
      <c r="M43" s="9"/>
      <c r="N43" s="9"/>
      <c r="O43" s="9"/>
      <c r="P43" s="9"/>
      <c r="Q43" s="9"/>
      <c r="R43" s="10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hidden="1" x14ac:dyDescent="0.35">
      <c r="A44" s="3"/>
      <c r="B44" s="3"/>
      <c r="C44" s="3"/>
      <c r="D44" s="3"/>
      <c r="E44" s="3"/>
      <c r="F44" s="3"/>
      <c r="G44" s="3"/>
      <c r="I44" s="4"/>
      <c r="J44" s="5"/>
      <c r="K44" s="6"/>
      <c r="L44" s="8"/>
      <c r="M44" s="3"/>
      <c r="N44" s="3"/>
      <c r="O44" s="3"/>
      <c r="P44" s="3"/>
      <c r="Q44" s="3"/>
      <c r="R44" s="10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1"/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1"/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1"/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1"/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1"/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1"/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1"/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x14ac:dyDescent="0.35">
      <c r="A55" s="1"/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x14ac:dyDescent="0.35">
      <c r="A56" s="1"/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</sheetData>
  <sortState xmlns:xlrd2="http://schemas.microsoft.com/office/spreadsheetml/2017/richdata2" ref="A4:T23">
    <sortCondition ref="L4:L23"/>
  </sortState>
  <conditionalFormatting sqref="T49:T53 T4:T44 R4:R44">
    <cfRule type="cellIs" dxfId="94" priority="6" operator="greaterThan">
      <formula>6</formula>
    </cfRule>
    <cfRule type="cellIs" dxfId="93" priority="7" operator="greaterThan">
      <formula>6</formula>
    </cfRule>
  </conditionalFormatting>
  <conditionalFormatting sqref="R49:S53">
    <cfRule type="cellIs" dxfId="92" priority="4" operator="greaterThan">
      <formula>6</formula>
    </cfRule>
    <cfRule type="cellIs" dxfId="91" priority="5" operator="greaterThan">
      <formula>6</formula>
    </cfRule>
  </conditionalFormatting>
  <conditionalFormatting sqref="R4:R44">
    <cfRule type="cellIs" dxfId="90" priority="3" operator="greaterThan">
      <formula>6</formula>
    </cfRule>
  </conditionalFormatting>
  <conditionalFormatting sqref="S4:S44">
    <cfRule type="cellIs" dxfId="89" priority="2" operator="greaterThan">
      <formula>52</formula>
    </cfRule>
  </conditionalFormatting>
  <conditionalFormatting sqref="L4:L44">
    <cfRule type="cellIs" dxfId="88" priority="1" operator="greaterThan">
      <formula>54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zoomScale="77" zoomScaleNormal="90" zoomScalePageLayoutView="90" workbookViewId="0">
      <selection activeCell="C15" sqref="C15"/>
    </sheetView>
  </sheetViews>
  <sheetFormatPr baseColWidth="10" defaultColWidth="11.42578125" defaultRowHeight="15" x14ac:dyDescent="0.25"/>
  <cols>
    <col min="1" max="1" width="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4.42578125" bestFit="1" customWidth="1"/>
    <col min="8" max="8" width="5.28515625" customWidth="1"/>
    <col min="9" max="9" width="7.28515625" bestFit="1" customWidth="1"/>
    <col min="10" max="10" width="8.85546875" bestFit="1" customWidth="1"/>
    <col min="11" max="11" width="9.28515625" bestFit="1" customWidth="1"/>
    <col min="12" max="12" width="10.140625" bestFit="1" customWidth="1"/>
    <col min="13" max="13" width="4.42578125" bestFit="1" customWidth="1"/>
    <col min="14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9.285156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SUM(C4:C126)/SUM(G4:G126)</f>
        <v>6.0295358649789035E-2</v>
      </c>
      <c r="C1" s="1"/>
      <c r="D1" s="1">
        <f>SUM(D4:D136)</f>
        <v>104</v>
      </c>
      <c r="E1" s="1">
        <f>SUM(E4:E136)</f>
        <v>57</v>
      </c>
      <c r="F1" s="1">
        <f>SUM(F4:F136)</f>
        <v>76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35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11" t="s">
        <v>0</v>
      </c>
      <c r="C3" s="11" t="s">
        <v>7</v>
      </c>
      <c r="D3" s="12" t="s">
        <v>1</v>
      </c>
      <c r="E3" s="13" t="s">
        <v>2</v>
      </c>
      <c r="F3" s="14" t="s">
        <v>3</v>
      </c>
      <c r="G3" s="11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11"/>
      <c r="C4" s="9">
        <v>3.75</v>
      </c>
      <c r="D4" s="3">
        <v>33</v>
      </c>
      <c r="E4" s="3">
        <v>15</v>
      </c>
      <c r="F4" s="3">
        <v>13</v>
      </c>
      <c r="G4" s="11">
        <f t="shared" ref="G4:G26" si="0">SUM(D4:F4)</f>
        <v>61</v>
      </c>
      <c r="I4" s="16">
        <f t="shared" ref="I4:I26" si="1">ABS(D4/D$2-$G4)</f>
        <v>5</v>
      </c>
      <c r="J4" s="13">
        <f t="shared" ref="J4:J26" si="2">ABS(E4/E$2-$G4)</f>
        <v>1</v>
      </c>
      <c r="K4" s="14">
        <f t="shared" ref="K4:K26" si="3">ABS(F4/F$2-$G4)</f>
        <v>9</v>
      </c>
      <c r="L4" s="17">
        <f t="shared" ref="L4" si="4">SUM(I4:K4)</f>
        <v>15</v>
      </c>
      <c r="M4" s="17">
        <f t="shared" ref="M4:M42" si="5">ABS($D4-$E4-$F4)+ABS($E4-$F4)</f>
        <v>7</v>
      </c>
      <c r="N4" s="17">
        <f t="shared" ref="N4:N42" si="6">ABS($D4-$E4-$F4)+2*ABS($E4-$F4)</f>
        <v>9</v>
      </c>
      <c r="O4" s="18">
        <f t="shared" ref="O4" si="7">I4^2/($G4/D$2)</f>
        <v>0.20491803278688525</v>
      </c>
      <c r="P4" s="18">
        <f t="shared" ref="P4" si="8">J4^2/($G4/E$2)</f>
        <v>4.0983606557377051E-3</v>
      </c>
      <c r="Q4" s="18">
        <f t="shared" ref="Q4" si="9">K4^2/($G4/F$2)</f>
        <v>0.33196721311475408</v>
      </c>
      <c r="R4" s="19">
        <f t="shared" ref="R4" si="10">SUM(O4:Q4)</f>
        <v>0.54098360655737698</v>
      </c>
      <c r="S4" s="3">
        <f t="shared" ref="S4:S6" si="11">ABS(3*D4-G4)+ABS(3*E4-G4)+ABS(3*F4-G4)</f>
        <v>76</v>
      </c>
      <c r="T4" s="10">
        <f t="array" ref="T4">SUM((D4:F4-G4/3)^2)/(G4/3)</f>
        <v>11.934426229508198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55.306666666666665</v>
      </c>
      <c r="B5" s="11"/>
      <c r="C5" s="9">
        <v>3.4</v>
      </c>
      <c r="D5" s="3">
        <v>21</v>
      </c>
      <c r="E5" s="3">
        <v>15</v>
      </c>
      <c r="F5" s="3">
        <v>21</v>
      </c>
      <c r="G5" s="11">
        <f t="shared" ref="G5:G21" si="12">SUM(D5:F5)</f>
        <v>57</v>
      </c>
      <c r="I5" s="16">
        <f t="shared" ref="I5:I21" si="13">ABS(D5/D$2-$G5)</f>
        <v>15</v>
      </c>
      <c r="J5" s="13">
        <f t="shared" ref="J5:J21" si="14">ABS(E5/E$2-$G5)</f>
        <v>3</v>
      </c>
      <c r="K5" s="14">
        <f t="shared" ref="K5:K21" si="15">ABS(F5/F$2-$G5)</f>
        <v>27</v>
      </c>
      <c r="L5" s="17">
        <f t="shared" ref="L5:L21" si="16">SUM(I5:K5)</f>
        <v>45</v>
      </c>
      <c r="M5" s="17">
        <f t="shared" si="5"/>
        <v>21</v>
      </c>
      <c r="N5" s="17">
        <f t="shared" si="6"/>
        <v>27</v>
      </c>
      <c r="O5" s="18">
        <f t="shared" ref="O5:O21" si="17">I5^2/($G5/D$2)</f>
        <v>1.9736842105263157</v>
      </c>
      <c r="P5" s="18">
        <f t="shared" ref="P5:P21" si="18">J5^2/($G5/E$2)</f>
        <v>3.9473684210526314E-2</v>
      </c>
      <c r="Q5" s="18">
        <f t="shared" ref="Q5:Q21" si="19">K5^2/($G5/F$2)</f>
        <v>3.1973684210526314</v>
      </c>
      <c r="R5" s="19">
        <f t="shared" ref="R5:R21" si="20">SUM(O5:Q5)</f>
        <v>5.2105263157894735</v>
      </c>
      <c r="S5" s="3">
        <f t="shared" si="11"/>
        <v>24</v>
      </c>
      <c r="T5" s="10">
        <f t="array" ref="T5">SUM((D5:F5-G5/3)^2)/(G5/3)</f>
        <v>1.263157894736842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56.441958041958038</v>
      </c>
      <c r="B6" s="11"/>
      <c r="C6" s="9">
        <v>3.42</v>
      </c>
      <c r="D6" s="3">
        <v>22</v>
      </c>
      <c r="E6" s="3">
        <v>14</v>
      </c>
      <c r="F6" s="3">
        <v>21</v>
      </c>
      <c r="G6" s="11">
        <f t="shared" si="12"/>
        <v>57</v>
      </c>
      <c r="I6" s="16">
        <f t="shared" si="13"/>
        <v>13</v>
      </c>
      <c r="J6" s="13">
        <f t="shared" si="14"/>
        <v>1</v>
      </c>
      <c r="K6" s="14">
        <f t="shared" si="15"/>
        <v>27</v>
      </c>
      <c r="L6" s="17">
        <f t="shared" si="16"/>
        <v>41</v>
      </c>
      <c r="M6" s="17">
        <f t="shared" si="5"/>
        <v>20</v>
      </c>
      <c r="N6" s="17">
        <f t="shared" si="6"/>
        <v>27</v>
      </c>
      <c r="O6" s="18">
        <f t="shared" si="17"/>
        <v>1.4824561403508771</v>
      </c>
      <c r="P6" s="18">
        <f t="shared" si="18"/>
        <v>4.3859649122807015E-3</v>
      </c>
      <c r="Q6" s="18">
        <f t="shared" si="19"/>
        <v>3.1973684210526314</v>
      </c>
      <c r="R6" s="19">
        <f t="shared" si="20"/>
        <v>4.6842105263157894</v>
      </c>
      <c r="S6" s="3">
        <f t="shared" si="11"/>
        <v>30</v>
      </c>
      <c r="T6" s="10">
        <f t="array" ref="T6">SUM((D6:F6-G6/3)^2)/(G6/3)</f>
        <v>2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61.589403973509931</v>
      </c>
      <c r="B7" s="11"/>
      <c r="C7" s="9">
        <v>3.72</v>
      </c>
      <c r="D7" s="3">
        <v>28</v>
      </c>
      <c r="E7" s="3">
        <v>13</v>
      </c>
      <c r="F7" s="3">
        <v>21</v>
      </c>
      <c r="G7" s="11">
        <f t="shared" si="12"/>
        <v>62</v>
      </c>
      <c r="I7" s="16">
        <f t="shared" si="13"/>
        <v>6</v>
      </c>
      <c r="J7" s="13">
        <f t="shared" si="14"/>
        <v>10</v>
      </c>
      <c r="K7" s="14">
        <f t="shared" si="15"/>
        <v>22</v>
      </c>
      <c r="L7" s="17">
        <f t="shared" si="16"/>
        <v>38</v>
      </c>
      <c r="M7" s="17">
        <f t="shared" si="5"/>
        <v>14</v>
      </c>
      <c r="N7" s="17">
        <f t="shared" si="6"/>
        <v>22</v>
      </c>
      <c r="O7" s="18">
        <f t="shared" si="17"/>
        <v>0.29032258064516131</v>
      </c>
      <c r="P7" s="18">
        <f t="shared" si="18"/>
        <v>0.40322580645161288</v>
      </c>
      <c r="Q7" s="18">
        <f t="shared" si="19"/>
        <v>1.9516129032258065</v>
      </c>
      <c r="R7" s="19">
        <f t="shared" si="20"/>
        <v>2.645161290322581</v>
      </c>
      <c r="S7" s="3">
        <f t="shared" ref="S7:S26" si="21">ABS(3*D7-G7)+ABS(3*E7-G7)+ABS(3*F7-G7)</f>
        <v>46</v>
      </c>
      <c r="T7" s="10">
        <f t="array" ref="T7">SUM((D7:F7-G7/3)^2)/(G7/3)</f>
        <v>5.4516129032258061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0</v>
      </c>
      <c r="B8" s="11"/>
      <c r="C8" s="9"/>
      <c r="D8" s="3"/>
      <c r="E8" s="3"/>
      <c r="F8" s="3"/>
      <c r="G8" s="11"/>
      <c r="I8" s="20"/>
      <c r="J8" s="20"/>
      <c r="K8" s="21"/>
      <c r="L8" s="20"/>
      <c r="M8" s="17"/>
      <c r="N8" s="17"/>
      <c r="O8" s="18"/>
      <c r="P8" s="18"/>
      <c r="Q8" s="18"/>
      <c r="R8" s="19"/>
      <c r="S8" s="3"/>
      <c r="T8" s="10"/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0</v>
      </c>
      <c r="B9" s="11"/>
      <c r="C9" s="9"/>
      <c r="D9" s="3"/>
      <c r="E9" s="3"/>
      <c r="F9" s="3"/>
      <c r="G9" s="11"/>
      <c r="I9" s="20"/>
      <c r="J9" s="20"/>
      <c r="K9" s="21"/>
      <c r="L9" s="20"/>
      <c r="M9" s="17"/>
      <c r="N9" s="17"/>
      <c r="O9" s="18"/>
      <c r="P9" s="18"/>
      <c r="Q9" s="18"/>
      <c r="R9" s="19"/>
      <c r="S9" s="3"/>
      <c r="T9" s="10"/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0</v>
      </c>
      <c r="B10" s="11"/>
      <c r="C10" s="9"/>
      <c r="D10" s="3"/>
      <c r="E10" s="3"/>
      <c r="F10" s="3"/>
      <c r="G10" s="11"/>
      <c r="I10" s="20"/>
      <c r="J10" s="20"/>
      <c r="K10" s="21"/>
      <c r="L10" s="20"/>
      <c r="M10" s="17"/>
      <c r="N10" s="17"/>
      <c r="O10" s="18"/>
      <c r="P10" s="18"/>
      <c r="Q10" s="18"/>
      <c r="R10" s="19"/>
      <c r="S10" s="3"/>
      <c r="T10" s="10"/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27" si="22">C11/B$1</f>
        <v>0</v>
      </c>
      <c r="B11" s="11"/>
      <c r="C11" s="9"/>
      <c r="D11" s="3"/>
      <c r="E11" s="3"/>
      <c r="F11" s="3"/>
      <c r="G11" s="11"/>
      <c r="I11" s="20"/>
      <c r="J11" s="20"/>
      <c r="K11" s="21"/>
      <c r="L11" s="20"/>
      <c r="M11" s="17"/>
      <c r="N11" s="17"/>
      <c r="O11" s="18"/>
      <c r="P11" s="18"/>
      <c r="Q11" s="18"/>
      <c r="R11" s="19"/>
      <c r="S11" s="3"/>
      <c r="T11" s="10"/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22"/>
        <v>0</v>
      </c>
      <c r="B12" s="11"/>
      <c r="C12" s="9"/>
      <c r="D12" s="3"/>
      <c r="E12" s="3"/>
      <c r="F12" s="3"/>
      <c r="G12" s="11"/>
      <c r="I12" s="20"/>
      <c r="J12" s="20"/>
      <c r="K12" s="21"/>
      <c r="L12" s="20"/>
      <c r="M12" s="17"/>
      <c r="N12" s="17"/>
      <c r="O12" s="18"/>
      <c r="P12" s="18"/>
      <c r="Q12" s="18"/>
      <c r="R12" s="19"/>
      <c r="S12" s="3"/>
      <c r="T12" s="10"/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22"/>
        <v>0</v>
      </c>
      <c r="B13" s="11"/>
      <c r="C13" s="9"/>
      <c r="D13" s="3"/>
      <c r="E13" s="3"/>
      <c r="F13" s="3"/>
      <c r="G13" s="11"/>
      <c r="I13" s="20"/>
      <c r="J13" s="20"/>
      <c r="K13" s="21"/>
      <c r="L13" s="20"/>
      <c r="M13" s="17"/>
      <c r="N13" s="17"/>
      <c r="O13" s="18"/>
      <c r="P13" s="18"/>
      <c r="Q13" s="18"/>
      <c r="R13" s="19"/>
      <c r="S13" s="3"/>
      <c r="T13" s="10"/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22"/>
        <v>0</v>
      </c>
      <c r="B14" s="11"/>
      <c r="C14" s="9"/>
      <c r="D14" s="3"/>
      <c r="E14" s="3"/>
      <c r="F14" s="3"/>
      <c r="G14" s="11"/>
      <c r="I14" s="20"/>
      <c r="J14" s="20"/>
      <c r="K14" s="21"/>
      <c r="L14" s="20"/>
      <c r="M14" s="17"/>
      <c r="N14" s="17"/>
      <c r="O14" s="18"/>
      <c r="P14" s="18"/>
      <c r="Q14" s="18"/>
      <c r="R14" s="19"/>
      <c r="S14" s="3"/>
      <c r="T14" s="10"/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22"/>
        <v>0</v>
      </c>
      <c r="B15" s="11"/>
      <c r="C15" s="9"/>
      <c r="D15" s="3"/>
      <c r="E15" s="3"/>
      <c r="F15" s="3"/>
      <c r="G15" s="11"/>
      <c r="I15" s="20"/>
      <c r="J15" s="20"/>
      <c r="K15" s="21"/>
      <c r="L15" s="20"/>
      <c r="M15" s="17"/>
      <c r="N15" s="17"/>
      <c r="O15" s="18"/>
      <c r="P15" s="18"/>
      <c r="Q15" s="18"/>
      <c r="R15" s="19"/>
      <c r="S15" s="3"/>
      <c r="T15" s="10"/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22"/>
        <v>0</v>
      </c>
      <c r="B16" s="11"/>
      <c r="C16" s="9"/>
      <c r="D16" s="3"/>
      <c r="E16" s="3"/>
      <c r="F16" s="3"/>
      <c r="G16" s="11"/>
      <c r="I16" s="20"/>
      <c r="J16" s="20"/>
      <c r="K16" s="21"/>
      <c r="L16" s="20"/>
      <c r="M16" s="17"/>
      <c r="N16" s="17"/>
      <c r="O16" s="18"/>
      <c r="P16" s="18"/>
      <c r="Q16" s="18"/>
      <c r="R16" s="19"/>
      <c r="S16" s="3"/>
      <c r="T16" s="10"/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22"/>
        <v>0</v>
      </c>
      <c r="B17" s="11"/>
      <c r="C17" s="9"/>
      <c r="D17" s="3"/>
      <c r="E17" s="3"/>
      <c r="F17" s="3"/>
      <c r="G17" s="11"/>
      <c r="I17" s="20"/>
      <c r="J17" s="20"/>
      <c r="K17" s="21"/>
      <c r="L17" s="20"/>
      <c r="M17" s="17"/>
      <c r="N17" s="17"/>
      <c r="O17" s="18"/>
      <c r="P17" s="18"/>
      <c r="Q17" s="18"/>
      <c r="R17" s="19"/>
      <c r="S17" s="3"/>
      <c r="T17" s="10"/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22"/>
        <v>0</v>
      </c>
      <c r="B18" s="11"/>
      <c r="C18" s="9"/>
      <c r="D18" s="34"/>
      <c r="E18" s="34"/>
      <c r="F18" s="34"/>
      <c r="G18" s="11"/>
      <c r="I18" s="20"/>
      <c r="J18" s="20"/>
      <c r="K18" s="21"/>
      <c r="L18" s="20"/>
      <c r="M18" s="17"/>
      <c r="N18" s="17"/>
      <c r="O18" s="18"/>
      <c r="P18" s="18"/>
      <c r="Q18" s="18"/>
      <c r="R18" s="19"/>
      <c r="S18" s="3"/>
      <c r="T18" s="10"/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22"/>
        <v>0</v>
      </c>
      <c r="B19" s="11"/>
      <c r="C19" s="9"/>
      <c r="D19" s="3"/>
      <c r="E19" s="3"/>
      <c r="F19" s="3"/>
      <c r="G19" s="11"/>
      <c r="I19" s="20"/>
      <c r="J19" s="20"/>
      <c r="K19" s="21"/>
      <c r="L19" s="20"/>
      <c r="M19" s="17"/>
      <c r="N19" s="17"/>
      <c r="O19" s="18"/>
      <c r="P19" s="18"/>
      <c r="Q19" s="18"/>
      <c r="R19" s="19"/>
      <c r="S19" s="3"/>
      <c r="T19" s="10"/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22"/>
        <v>0</v>
      </c>
      <c r="B20" s="11"/>
      <c r="C20" s="9"/>
      <c r="D20" s="3"/>
      <c r="E20" s="3"/>
      <c r="F20" s="3"/>
      <c r="G20" s="11"/>
      <c r="I20" s="20"/>
      <c r="J20" s="20"/>
      <c r="K20" s="21"/>
      <c r="L20" s="20"/>
      <c r="M20" s="17"/>
      <c r="N20" s="17"/>
      <c r="O20" s="18"/>
      <c r="P20" s="18"/>
      <c r="Q20" s="18"/>
      <c r="R20" s="19"/>
      <c r="S20" s="3"/>
      <c r="T20" s="10"/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22"/>
        <v>0</v>
      </c>
      <c r="B21" s="39"/>
      <c r="C21" s="9"/>
      <c r="D21" s="3"/>
      <c r="E21" s="3"/>
      <c r="F21" s="3"/>
      <c r="G21" s="11"/>
      <c r="I21" s="20"/>
      <c r="J21" s="20"/>
      <c r="K21" s="21"/>
      <c r="L21" s="20"/>
      <c r="M21" s="17"/>
      <c r="N21" s="17"/>
      <c r="O21" s="18"/>
      <c r="P21" s="18"/>
      <c r="Q21" s="18"/>
      <c r="R21" s="19"/>
      <c r="S21" s="3"/>
      <c r="T21" s="10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>
        <f t="shared" si="22"/>
        <v>0</v>
      </c>
      <c r="B22" s="11"/>
      <c r="C22" s="9"/>
      <c r="D22" s="3"/>
      <c r="E22" s="3"/>
      <c r="F22" s="3"/>
      <c r="G22" s="11"/>
      <c r="I22" s="20"/>
      <c r="J22" s="20"/>
      <c r="K22" s="21"/>
      <c r="L22" s="20"/>
      <c r="M22" s="17"/>
      <c r="N22" s="17"/>
      <c r="O22" s="18"/>
      <c r="P22" s="18"/>
      <c r="Q22" s="18"/>
      <c r="R22" s="19"/>
      <c r="S22" s="3"/>
      <c r="T22" s="10"/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>
        <f t="shared" si="22"/>
        <v>0</v>
      </c>
      <c r="B23" s="11"/>
      <c r="C23" s="9"/>
      <c r="D23" s="3"/>
      <c r="E23" s="3"/>
      <c r="F23" s="3"/>
      <c r="G23" s="11"/>
      <c r="I23" s="20"/>
      <c r="J23" s="20"/>
      <c r="K23" s="21"/>
      <c r="L23" s="20"/>
      <c r="M23" s="17"/>
      <c r="N23" s="17"/>
      <c r="O23" s="18"/>
      <c r="P23" s="18"/>
      <c r="Q23" s="18"/>
      <c r="R23" s="19"/>
      <c r="S23" s="3"/>
      <c r="T23" s="10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>
        <f t="shared" si="22"/>
        <v>0</v>
      </c>
      <c r="B24" s="11"/>
      <c r="C24" s="9"/>
      <c r="D24" s="3"/>
      <c r="E24" s="3"/>
      <c r="F24" s="3"/>
      <c r="G24" s="11"/>
      <c r="I24" s="20"/>
      <c r="J24" s="20"/>
      <c r="K24" s="21"/>
      <c r="L24" s="20"/>
      <c r="M24" s="17"/>
      <c r="N24" s="17"/>
      <c r="O24" s="18"/>
      <c r="P24" s="18"/>
      <c r="Q24" s="18"/>
      <c r="R24" s="19"/>
      <c r="S24" s="3"/>
      <c r="T24" s="10"/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22"/>
        <v>0</v>
      </c>
      <c r="B25" s="11"/>
      <c r="C25" s="9"/>
      <c r="D25" s="3"/>
      <c r="E25" s="3"/>
      <c r="F25" s="3"/>
      <c r="G25" s="11"/>
      <c r="I25" s="20"/>
      <c r="J25" s="20"/>
      <c r="K25" s="21"/>
      <c r="L25" s="17"/>
      <c r="M25" s="17"/>
      <c r="N25" s="17"/>
      <c r="O25" s="18"/>
      <c r="P25" s="18"/>
      <c r="Q25" s="18"/>
      <c r="R25" s="19"/>
      <c r="S25" s="3"/>
      <c r="T25" s="10"/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22"/>
        <v>0</v>
      </c>
      <c r="B26" s="11"/>
      <c r="C26" s="9"/>
      <c r="D26" s="3"/>
      <c r="E26" s="3"/>
      <c r="F26" s="3"/>
      <c r="G26" s="11"/>
      <c r="I26" s="20"/>
      <c r="J26" s="20"/>
      <c r="K26" s="21"/>
      <c r="L26" s="17"/>
      <c r="M26" s="17"/>
      <c r="N26" s="17"/>
      <c r="O26" s="18"/>
      <c r="P26" s="18"/>
      <c r="Q26" s="18"/>
      <c r="R26" s="19"/>
      <c r="S26" s="3"/>
      <c r="T26" s="10"/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>
        <f t="shared" si="22"/>
        <v>0</v>
      </c>
      <c r="B27" s="11"/>
      <c r="C27" s="9"/>
      <c r="D27" s="3"/>
      <c r="E27" s="3"/>
      <c r="F27" s="3"/>
      <c r="G27" s="11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>
        <f t="shared" ref="A28:A42" si="23">C28/B$1</f>
        <v>0</v>
      </c>
      <c r="B28" s="11"/>
      <c r="C28" s="9"/>
      <c r="D28" s="3"/>
      <c r="E28" s="3"/>
      <c r="F28" s="3"/>
      <c r="G28" s="11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>
        <f t="shared" si="23"/>
        <v>0</v>
      </c>
      <c r="B29" s="11"/>
      <c r="C29" s="9"/>
      <c r="D29" s="3"/>
      <c r="E29" s="3"/>
      <c r="F29" s="3"/>
      <c r="G29" s="11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>
        <f t="shared" si="23"/>
        <v>0</v>
      </c>
      <c r="B30" s="11"/>
      <c r="C30" s="9"/>
      <c r="D30" s="3"/>
      <c r="E30" s="3"/>
      <c r="F30" s="3"/>
      <c r="G30" s="11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>
        <f t="shared" si="23"/>
        <v>0</v>
      </c>
      <c r="B31" s="11"/>
      <c r="C31" s="9"/>
      <c r="D31" s="3"/>
      <c r="E31" s="3"/>
      <c r="F31" s="3"/>
      <c r="G31" s="11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>
        <f t="shared" si="23"/>
        <v>0</v>
      </c>
      <c r="B32" s="11"/>
      <c r="C32" s="9"/>
      <c r="D32" s="3"/>
      <c r="E32" s="3"/>
      <c r="F32" s="3"/>
      <c r="G32" s="11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>
        <f t="shared" si="23"/>
        <v>0</v>
      </c>
      <c r="B33" s="11"/>
      <c r="C33" s="9"/>
      <c r="D33" s="3"/>
      <c r="E33" s="3"/>
      <c r="F33" s="3"/>
      <c r="G33" s="11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>
        <f t="shared" si="23"/>
        <v>0</v>
      </c>
      <c r="B34" s="11"/>
      <c r="C34" s="9"/>
      <c r="D34" s="3"/>
      <c r="E34" s="3"/>
      <c r="F34" s="3"/>
      <c r="G34" s="11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>
        <f t="shared" si="23"/>
        <v>0</v>
      </c>
      <c r="B35" s="11"/>
      <c r="C35" s="9"/>
      <c r="D35" s="3"/>
      <c r="E35" s="3"/>
      <c r="F35" s="3"/>
      <c r="G35" s="11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>
        <f t="shared" si="23"/>
        <v>0</v>
      </c>
      <c r="B36" s="11"/>
      <c r="C36" s="9"/>
      <c r="D36" s="3"/>
      <c r="E36" s="3"/>
      <c r="F36" s="3"/>
      <c r="G36" s="11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>
        <f t="shared" si="23"/>
        <v>0</v>
      </c>
      <c r="B37" s="11"/>
      <c r="C37" s="9"/>
      <c r="D37" s="3"/>
      <c r="E37" s="3"/>
      <c r="F37" s="3"/>
      <c r="G37" s="11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>
        <f t="shared" si="23"/>
        <v>0</v>
      </c>
      <c r="B38" s="11"/>
      <c r="C38" s="9"/>
      <c r="D38" s="3"/>
      <c r="E38" s="3"/>
      <c r="F38" s="3"/>
      <c r="G38" s="11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>
        <f t="shared" si="23"/>
        <v>0</v>
      </c>
      <c r="B39" s="11"/>
      <c r="C39" s="9"/>
      <c r="D39" s="3"/>
      <c r="E39" s="3"/>
      <c r="F39" s="3"/>
      <c r="G39" s="11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>
        <f t="shared" si="23"/>
        <v>0</v>
      </c>
      <c r="B40" s="11"/>
      <c r="C40" s="9"/>
      <c r="D40" s="3"/>
      <c r="E40" s="3"/>
      <c r="F40" s="3"/>
      <c r="G40" s="11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>
        <f t="shared" si="23"/>
        <v>0</v>
      </c>
      <c r="B41" s="11"/>
      <c r="C41" s="9"/>
      <c r="D41" s="3"/>
      <c r="E41" s="3"/>
      <c r="F41" s="3"/>
      <c r="G41" s="11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>
        <f t="shared" si="23"/>
        <v>0</v>
      </c>
      <c r="B42" s="11"/>
      <c r="C42" s="9"/>
      <c r="D42" s="3"/>
      <c r="E42" s="3"/>
      <c r="F42" s="3"/>
      <c r="G42" s="11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11"/>
      <c r="C43" s="9"/>
      <c r="D43" s="3"/>
      <c r="E43" s="3"/>
      <c r="F43" s="3"/>
      <c r="G43" s="11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11"/>
      <c r="C44" s="9"/>
      <c r="D44" s="3"/>
      <c r="E44" s="3"/>
      <c r="F44" s="3"/>
      <c r="G44" s="11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11"/>
      <c r="C45" s="9"/>
      <c r="D45" s="3"/>
      <c r="E45" s="3"/>
      <c r="F45" s="3"/>
      <c r="G45" s="11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11"/>
      <c r="C46" s="9"/>
      <c r="D46" s="3"/>
      <c r="E46" s="3"/>
      <c r="F46" s="3"/>
      <c r="G46" s="11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11"/>
      <c r="C47" s="9"/>
      <c r="D47" s="3"/>
      <c r="E47" s="3"/>
      <c r="F47" s="3"/>
      <c r="G47" s="11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11"/>
      <c r="C48" s="9"/>
      <c r="D48" s="3"/>
      <c r="E48" s="3"/>
      <c r="F48" s="3"/>
      <c r="G48" s="11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11"/>
      <c r="C49" s="9"/>
      <c r="D49" s="3"/>
      <c r="E49" s="3"/>
      <c r="F49" s="3"/>
      <c r="G49" s="11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11"/>
      <c r="C50" s="9"/>
      <c r="D50" s="3"/>
      <c r="E50" s="3"/>
      <c r="F50" s="3"/>
      <c r="G50" s="11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11"/>
      <c r="C51" s="9"/>
      <c r="D51" s="3"/>
      <c r="E51" s="3"/>
      <c r="F51" s="3"/>
      <c r="G51" s="11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11"/>
      <c r="C52" s="9"/>
      <c r="D52" s="3"/>
      <c r="E52" s="3"/>
      <c r="F52" s="3"/>
      <c r="G52" s="11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11"/>
      <c r="C53" s="9"/>
      <c r="D53" s="3"/>
      <c r="E53" s="3"/>
      <c r="F53" s="3"/>
      <c r="G53" s="11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11"/>
      <c r="C54" s="9"/>
      <c r="D54" s="3"/>
      <c r="E54" s="3"/>
      <c r="F54" s="3"/>
      <c r="G54" s="11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hidden="1" x14ac:dyDescent="0.35">
      <c r="A55" s="3"/>
      <c r="B55" s="3"/>
      <c r="C55" s="3"/>
      <c r="D55" s="3"/>
      <c r="E55" s="3"/>
      <c r="F55" s="3"/>
      <c r="G55" s="3"/>
      <c r="I55" s="4"/>
      <c r="J55" s="5"/>
      <c r="K55" s="6"/>
      <c r="L55" s="8"/>
      <c r="M55" s="9"/>
      <c r="N55" s="9"/>
      <c r="O55" s="9"/>
      <c r="P55" s="9"/>
      <c r="Q55" s="9"/>
      <c r="R55" s="10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hidden="1" x14ac:dyDescent="0.35">
      <c r="A56" s="3"/>
      <c r="B56" s="3"/>
      <c r="C56" s="3"/>
      <c r="D56" s="3"/>
      <c r="E56" s="3"/>
      <c r="F56" s="3"/>
      <c r="G56" s="3"/>
      <c r="I56" s="4"/>
      <c r="J56" s="5"/>
      <c r="K56" s="6"/>
      <c r="L56" s="8"/>
      <c r="M56" s="3"/>
      <c r="N56" s="3"/>
      <c r="O56" s="3"/>
      <c r="P56" s="3"/>
      <c r="Q56" s="3"/>
      <c r="R56" s="10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x14ac:dyDescent="0.35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x14ac:dyDescent="0.35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</row>
    <row r="62" spans="1:29" ht="21" x14ac:dyDescent="0.35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</row>
    <row r="63" spans="1:29" ht="21" x14ac:dyDescent="0.35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x14ac:dyDescent="0.35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</row>
    <row r="65" spans="1:29" ht="21" x14ac:dyDescent="0.35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</row>
    <row r="66" spans="1:29" ht="21" x14ac:dyDescent="0.35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 x14ac:dyDescent="0.35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 x14ac:dyDescent="0.35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 x14ac:dyDescent="0.35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 x14ac:dyDescent="0.35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 x14ac:dyDescent="0.35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conditionalFormatting sqref="T61:T65 T4:T56 R4:R56">
    <cfRule type="cellIs" dxfId="87" priority="6" operator="greaterThan">
      <formula>6</formula>
    </cfRule>
    <cfRule type="cellIs" dxfId="86" priority="7" operator="greaterThan">
      <formula>6</formula>
    </cfRule>
  </conditionalFormatting>
  <conditionalFormatting sqref="R61:S65">
    <cfRule type="cellIs" dxfId="85" priority="4" operator="greaterThan">
      <formula>6</formula>
    </cfRule>
    <cfRule type="cellIs" dxfId="84" priority="5" operator="greaterThan">
      <formula>6</formula>
    </cfRule>
  </conditionalFormatting>
  <conditionalFormatting sqref="R4:R56">
    <cfRule type="cellIs" dxfId="83" priority="3" operator="greaterThan">
      <formula>6</formula>
    </cfRule>
  </conditionalFormatting>
  <conditionalFormatting sqref="S4:S56">
    <cfRule type="cellIs" dxfId="82" priority="2" operator="greaterThan">
      <formula>52</formula>
    </cfRule>
  </conditionalFormatting>
  <conditionalFormatting sqref="L4:L56">
    <cfRule type="cellIs" dxfId="81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1"/>
  <sheetViews>
    <sheetView zoomScale="77" zoomScaleNormal="90" zoomScalePageLayoutView="90" workbookViewId="0">
      <selection activeCell="B3" sqref="B3"/>
    </sheetView>
  </sheetViews>
  <sheetFormatPr baseColWidth="10" defaultColWidth="11.42578125" defaultRowHeight="15" x14ac:dyDescent="0.25"/>
  <cols>
    <col min="1" max="1" width="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4.42578125" bestFit="1" customWidth="1"/>
    <col min="8" max="8" width="5.28515625" customWidth="1"/>
    <col min="9" max="9" width="7.28515625" bestFit="1" customWidth="1"/>
    <col min="10" max="10" width="8.85546875" bestFit="1" customWidth="1"/>
    <col min="11" max="11" width="9.28515625" bestFit="1" customWidth="1"/>
    <col min="12" max="12" width="10.140625" bestFit="1" customWidth="1"/>
    <col min="13" max="13" width="4.42578125" bestFit="1" customWidth="1"/>
    <col min="14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SUM(C4:C126)/SUM(G4:G126)</f>
        <v>5.9702633814783343E-2</v>
      </c>
      <c r="C1" s="1"/>
      <c r="D1" s="1">
        <f>SUM(D4:D136)</f>
        <v>601</v>
      </c>
      <c r="E1" s="1">
        <f>SUM(E4:E136)</f>
        <v>314</v>
      </c>
      <c r="F1" s="1">
        <f>SUM(F4:F136)</f>
        <v>262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35">
      <c r="A2" s="1"/>
      <c r="B2" s="1">
        <f>SUM(D1:F1)</f>
        <v>1177</v>
      </c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11" t="s">
        <v>0</v>
      </c>
      <c r="C3" s="11" t="s">
        <v>7</v>
      </c>
      <c r="D3" s="12" t="s">
        <v>1</v>
      </c>
      <c r="E3" s="13" t="s">
        <v>2</v>
      </c>
      <c r="F3" s="14" t="s">
        <v>3</v>
      </c>
      <c r="G3" s="11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11"/>
      <c r="C4" s="9">
        <v>4.18</v>
      </c>
      <c r="D4" s="3">
        <v>42</v>
      </c>
      <c r="E4" s="3">
        <v>10</v>
      </c>
      <c r="F4" s="3">
        <v>17</v>
      </c>
      <c r="G4" s="11">
        <f t="shared" ref="G4" si="0">SUM(D4:F4)</f>
        <v>69</v>
      </c>
      <c r="I4" s="16">
        <f t="shared" ref="I4:K26" si="1">ABS(D4/D$2-$G4)</f>
        <v>15</v>
      </c>
      <c r="J4" s="13">
        <f t="shared" si="1"/>
        <v>29</v>
      </c>
      <c r="K4" s="14">
        <f t="shared" si="1"/>
        <v>1</v>
      </c>
      <c r="L4" s="17">
        <f t="shared" ref="L4:L7" si="2">SUM(I4:K4)</f>
        <v>45</v>
      </c>
      <c r="M4" s="17">
        <f t="shared" ref="M4:M42" si="3">ABS($D4-$E4-$F4)+ABS($E4-$F4)</f>
        <v>22</v>
      </c>
      <c r="N4" s="17">
        <f t="shared" ref="N4:N42" si="4">ABS($D4-$E4-$F4)+2*ABS($E4-$F4)</f>
        <v>29</v>
      </c>
      <c r="O4" s="18">
        <f t="shared" ref="O4:Q19" si="5">I4^2/($G4/D$2)</f>
        <v>1.6304347826086956</v>
      </c>
      <c r="P4" s="18">
        <f t="shared" si="5"/>
        <v>3.0471014492753623</v>
      </c>
      <c r="Q4" s="18">
        <f t="shared" si="5"/>
        <v>3.6231884057971015E-3</v>
      </c>
      <c r="R4" s="19">
        <f t="shared" ref="R4:R42" si="6">SUM(O4:Q4)</f>
        <v>4.6811594202898545</v>
      </c>
      <c r="S4" s="3">
        <f t="shared" ref="S4:S42" si="7">ABS(3*D4-G4)+ABS(3*E4-G4)+ABS(3*F4-G4)</f>
        <v>114</v>
      </c>
      <c r="T4" s="10">
        <f t="array" ref="T4">SUM((D4:F4-G4/3)^2)/(G4/3)</f>
        <v>24.608695652173914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69.165071770334933</v>
      </c>
      <c r="B5" s="11"/>
      <c r="C5" s="9">
        <v>4.1900000000000004</v>
      </c>
      <c r="D5" s="3">
        <v>27</v>
      </c>
      <c r="E5" s="3">
        <v>20</v>
      </c>
      <c r="F5" s="3">
        <v>23</v>
      </c>
      <c r="G5" s="11">
        <f t="shared" ref="G5:G21" si="8">SUM(D5:F5)</f>
        <v>70</v>
      </c>
      <c r="I5" s="16">
        <f t="shared" si="1"/>
        <v>16</v>
      </c>
      <c r="J5" s="13">
        <f t="shared" si="1"/>
        <v>10</v>
      </c>
      <c r="K5" s="14">
        <f t="shared" si="1"/>
        <v>22</v>
      </c>
      <c r="L5" s="17">
        <f t="shared" si="2"/>
        <v>48</v>
      </c>
      <c r="M5" s="17">
        <f t="shared" si="3"/>
        <v>19</v>
      </c>
      <c r="N5" s="17">
        <f t="shared" si="4"/>
        <v>22</v>
      </c>
      <c r="O5" s="18">
        <f t="shared" si="5"/>
        <v>1.8285714285714285</v>
      </c>
      <c r="P5" s="18">
        <f t="shared" si="5"/>
        <v>0.35714285714285715</v>
      </c>
      <c r="Q5" s="18">
        <f t="shared" si="5"/>
        <v>1.7285714285714286</v>
      </c>
      <c r="R5" s="19">
        <f t="shared" si="6"/>
        <v>3.9142857142857141</v>
      </c>
      <c r="S5" s="3">
        <f t="shared" si="7"/>
        <v>22</v>
      </c>
      <c r="T5" s="10">
        <f t="array" ref="T5">SUM((D5:F5-G5/3)^2)/(G5/3)</f>
        <v>1.0571428571428572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66.925925925925924</v>
      </c>
      <c r="B6" s="11"/>
      <c r="C6" s="9">
        <v>4.03</v>
      </c>
      <c r="D6" s="3">
        <v>33</v>
      </c>
      <c r="E6" s="3">
        <v>21</v>
      </c>
      <c r="F6" s="3">
        <v>14</v>
      </c>
      <c r="G6" s="11">
        <f t="shared" si="8"/>
        <v>68</v>
      </c>
      <c r="I6" s="16">
        <f t="shared" si="1"/>
        <v>2</v>
      </c>
      <c r="J6" s="13">
        <f t="shared" si="1"/>
        <v>16</v>
      </c>
      <c r="K6" s="14">
        <f t="shared" si="1"/>
        <v>12</v>
      </c>
      <c r="L6" s="17">
        <f t="shared" si="2"/>
        <v>30</v>
      </c>
      <c r="M6" s="17">
        <f t="shared" si="3"/>
        <v>9</v>
      </c>
      <c r="N6" s="17">
        <f t="shared" si="4"/>
        <v>16</v>
      </c>
      <c r="O6" s="18">
        <f t="shared" si="5"/>
        <v>2.9411764705882353E-2</v>
      </c>
      <c r="P6" s="18">
        <f t="shared" si="5"/>
        <v>0.94117647058823528</v>
      </c>
      <c r="Q6" s="18">
        <f t="shared" si="5"/>
        <v>0.52941176470588236</v>
      </c>
      <c r="R6" s="19">
        <f t="shared" si="6"/>
        <v>1.5</v>
      </c>
      <c r="S6" s="3">
        <f t="shared" si="7"/>
        <v>62</v>
      </c>
      <c r="T6" s="10">
        <f t="array" ref="T6">SUM((D6:F6-G6/3)^2)/(G6/3)</f>
        <v>8.147058823529413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61.599193548387092</v>
      </c>
      <c r="B7" s="11"/>
      <c r="C7" s="9">
        <v>3.69</v>
      </c>
      <c r="D7" s="3">
        <v>39</v>
      </c>
      <c r="E7" s="3">
        <v>16</v>
      </c>
      <c r="F7" s="3">
        <v>7</v>
      </c>
      <c r="G7" s="11">
        <f t="shared" si="8"/>
        <v>62</v>
      </c>
      <c r="I7" s="16">
        <f t="shared" si="1"/>
        <v>16</v>
      </c>
      <c r="J7" s="13">
        <f t="shared" si="1"/>
        <v>2</v>
      </c>
      <c r="K7" s="14">
        <f t="shared" si="1"/>
        <v>34</v>
      </c>
      <c r="L7" s="17">
        <f t="shared" si="2"/>
        <v>52</v>
      </c>
      <c r="M7" s="17">
        <f t="shared" si="3"/>
        <v>25</v>
      </c>
      <c r="N7" s="17">
        <f t="shared" si="4"/>
        <v>34</v>
      </c>
      <c r="O7" s="18">
        <f t="shared" si="5"/>
        <v>2.064516129032258</v>
      </c>
      <c r="P7" s="18">
        <f t="shared" si="5"/>
        <v>1.6129032258064516E-2</v>
      </c>
      <c r="Q7" s="18">
        <f t="shared" si="5"/>
        <v>4.661290322580645</v>
      </c>
      <c r="R7" s="19">
        <f t="shared" si="6"/>
        <v>6.741935483870968</v>
      </c>
      <c r="S7" s="3">
        <f t="shared" si="7"/>
        <v>110</v>
      </c>
      <c r="T7" s="10">
        <f t="array" ref="T7">SUM((D7:F7-G7/3)^2)/(G7/3)</f>
        <v>26.354838709677416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58.514605344934736</v>
      </c>
      <c r="B8" s="11"/>
      <c r="C8" s="9">
        <v>3.5</v>
      </c>
      <c r="D8" s="3">
        <v>33</v>
      </c>
      <c r="E8" s="3">
        <v>13</v>
      </c>
      <c r="F8" s="3">
        <v>13</v>
      </c>
      <c r="G8" s="11">
        <f t="shared" si="8"/>
        <v>59</v>
      </c>
      <c r="I8" s="16">
        <f t="shared" si="1"/>
        <v>7</v>
      </c>
      <c r="J8" s="13">
        <f t="shared" si="1"/>
        <v>7</v>
      </c>
      <c r="K8" s="14">
        <f t="shared" si="1"/>
        <v>7</v>
      </c>
      <c r="L8" s="17">
        <f t="shared" ref="L8:L13" si="9">SUM(I8:K8)</f>
        <v>21</v>
      </c>
      <c r="M8" s="17">
        <f t="shared" si="3"/>
        <v>7</v>
      </c>
      <c r="N8" s="17">
        <f t="shared" si="4"/>
        <v>7</v>
      </c>
      <c r="O8" s="18">
        <f t="shared" si="5"/>
        <v>0.4152542372881356</v>
      </c>
      <c r="P8" s="18">
        <f t="shared" si="5"/>
        <v>0.2076271186440678</v>
      </c>
      <c r="Q8" s="18">
        <f t="shared" si="5"/>
        <v>0.2076271186440678</v>
      </c>
      <c r="R8" s="19">
        <f t="shared" si="6"/>
        <v>0.83050847457627119</v>
      </c>
      <c r="S8" s="3">
        <f t="shared" si="7"/>
        <v>80</v>
      </c>
      <c r="T8" s="10">
        <f t="array" ref="T8">SUM((D8:F8-G8/3)^2)/(G8/3)</f>
        <v>13.559322033898303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59.773353751914222</v>
      </c>
      <c r="B9" s="11"/>
      <c r="C9" s="9">
        <v>3.57</v>
      </c>
      <c r="D9" s="3">
        <v>34</v>
      </c>
      <c r="E9" s="3">
        <v>14</v>
      </c>
      <c r="F9" s="3">
        <v>12</v>
      </c>
      <c r="G9" s="11">
        <f t="shared" si="8"/>
        <v>60</v>
      </c>
      <c r="I9" s="16">
        <f t="shared" si="1"/>
        <v>8</v>
      </c>
      <c r="J9" s="13">
        <f t="shared" si="1"/>
        <v>4</v>
      </c>
      <c r="K9" s="14">
        <f t="shared" si="1"/>
        <v>12</v>
      </c>
      <c r="L9" s="17">
        <f t="shared" si="9"/>
        <v>24</v>
      </c>
      <c r="M9" s="17">
        <f t="shared" si="3"/>
        <v>10</v>
      </c>
      <c r="N9" s="17">
        <f t="shared" si="4"/>
        <v>12</v>
      </c>
      <c r="O9" s="18">
        <f t="shared" si="5"/>
        <v>0.53333333333333333</v>
      </c>
      <c r="P9" s="18">
        <f t="shared" si="5"/>
        <v>6.6666666666666666E-2</v>
      </c>
      <c r="Q9" s="18">
        <f t="shared" si="5"/>
        <v>0.6</v>
      </c>
      <c r="R9" s="19">
        <f t="shared" si="6"/>
        <v>1.2</v>
      </c>
      <c r="S9" s="3">
        <f t="shared" si="7"/>
        <v>84</v>
      </c>
      <c r="T9" s="10">
        <f t="array" ref="T9">SUM((D9:F9-G9/3)^2)/(G9/3)</f>
        <v>14.8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73.04317789291882</v>
      </c>
      <c r="B10" s="11"/>
      <c r="C10" s="9">
        <v>4.3600000000000003</v>
      </c>
      <c r="D10" s="3">
        <v>38</v>
      </c>
      <c r="E10" s="3">
        <v>16</v>
      </c>
      <c r="F10" s="3">
        <v>18</v>
      </c>
      <c r="G10" s="11">
        <f t="shared" si="8"/>
        <v>72</v>
      </c>
      <c r="I10" s="16">
        <f t="shared" si="1"/>
        <v>4</v>
      </c>
      <c r="J10" s="13">
        <f t="shared" si="1"/>
        <v>8</v>
      </c>
      <c r="K10" s="14">
        <f t="shared" si="1"/>
        <v>0</v>
      </c>
      <c r="L10" s="17">
        <f t="shared" si="9"/>
        <v>12</v>
      </c>
      <c r="M10" s="17">
        <f t="shared" si="3"/>
        <v>6</v>
      </c>
      <c r="N10" s="17">
        <f t="shared" si="4"/>
        <v>8</v>
      </c>
      <c r="O10" s="18">
        <f t="shared" si="5"/>
        <v>0.1111111111111111</v>
      </c>
      <c r="P10" s="18">
        <f t="shared" si="5"/>
        <v>0.22222222222222221</v>
      </c>
      <c r="Q10" s="18">
        <f t="shared" si="5"/>
        <v>0</v>
      </c>
      <c r="R10" s="19">
        <f t="shared" si="6"/>
        <v>0.33333333333333331</v>
      </c>
      <c r="S10" s="3">
        <f t="shared" si="7"/>
        <v>84</v>
      </c>
      <c r="T10" s="10">
        <f t="array" ref="T10">SUM((D10:F10-G10/3)^2)/(G10/3)</f>
        <v>12.333333333333334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42" si="10">C11/B$1</f>
        <v>70.013661591006127</v>
      </c>
      <c r="B11" s="11"/>
      <c r="C11" s="9">
        <v>4.18</v>
      </c>
      <c r="D11" s="3">
        <v>31</v>
      </c>
      <c r="E11" s="3">
        <v>23</v>
      </c>
      <c r="F11" s="3">
        <v>16</v>
      </c>
      <c r="G11" s="11">
        <f t="shared" si="8"/>
        <v>70</v>
      </c>
      <c r="I11" s="16">
        <f t="shared" si="1"/>
        <v>8</v>
      </c>
      <c r="J11" s="13">
        <f t="shared" si="1"/>
        <v>22</v>
      </c>
      <c r="K11" s="14">
        <f t="shared" si="1"/>
        <v>6</v>
      </c>
      <c r="L11" s="17">
        <f t="shared" si="9"/>
        <v>36</v>
      </c>
      <c r="M11" s="17">
        <f t="shared" si="3"/>
        <v>15</v>
      </c>
      <c r="N11" s="17">
        <f t="shared" si="4"/>
        <v>22</v>
      </c>
      <c r="O11" s="18">
        <f t="shared" si="5"/>
        <v>0.45714285714285713</v>
      </c>
      <c r="P11" s="18">
        <f t="shared" si="5"/>
        <v>1.7285714285714286</v>
      </c>
      <c r="Q11" s="18">
        <f t="shared" si="5"/>
        <v>0.12857142857142856</v>
      </c>
      <c r="R11" s="19">
        <f t="shared" si="6"/>
        <v>2.3142857142857145</v>
      </c>
      <c r="S11" s="3">
        <f t="shared" si="7"/>
        <v>46</v>
      </c>
      <c r="T11" s="10">
        <f t="array" ref="T11">SUM((D11:F11-G11/3)^2)/(G11/3)</f>
        <v>4.8285714285714283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10"/>
        <v>75.876049523267412</v>
      </c>
      <c r="B12" s="11"/>
      <c r="C12" s="9">
        <v>4.53</v>
      </c>
      <c r="D12" s="3">
        <v>39</v>
      </c>
      <c r="E12" s="3">
        <v>25</v>
      </c>
      <c r="F12" s="3">
        <v>12</v>
      </c>
      <c r="G12" s="11">
        <f t="shared" si="8"/>
        <v>76</v>
      </c>
      <c r="I12" s="16">
        <f t="shared" si="1"/>
        <v>2</v>
      </c>
      <c r="J12" s="13">
        <f t="shared" si="1"/>
        <v>24</v>
      </c>
      <c r="K12" s="14">
        <f t="shared" si="1"/>
        <v>28</v>
      </c>
      <c r="L12" s="17">
        <f t="shared" si="9"/>
        <v>54</v>
      </c>
      <c r="M12" s="17">
        <f t="shared" si="3"/>
        <v>15</v>
      </c>
      <c r="N12" s="17">
        <f t="shared" si="4"/>
        <v>28</v>
      </c>
      <c r="O12" s="18">
        <f t="shared" si="5"/>
        <v>2.6315789473684209E-2</v>
      </c>
      <c r="P12" s="18">
        <f t="shared" si="5"/>
        <v>1.8947368421052631</v>
      </c>
      <c r="Q12" s="18">
        <f t="shared" si="5"/>
        <v>2.5789473684210527</v>
      </c>
      <c r="R12" s="19">
        <f t="shared" si="6"/>
        <v>4.5</v>
      </c>
      <c r="S12" s="3">
        <f t="shared" si="7"/>
        <v>82</v>
      </c>
      <c r="T12" s="10">
        <f t="array" ref="T12">SUM((D12:F12-G12/3)^2)/(G12/3)</f>
        <v>14.394736842105262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10"/>
        <v>39.361747545182872</v>
      </c>
      <c r="B13" s="11"/>
      <c r="C13" s="9">
        <v>2.35</v>
      </c>
      <c r="D13" s="3">
        <v>20</v>
      </c>
      <c r="E13" s="3">
        <v>10</v>
      </c>
      <c r="F13" s="3">
        <v>9</v>
      </c>
      <c r="G13" s="11">
        <f t="shared" si="8"/>
        <v>39</v>
      </c>
      <c r="I13" s="16">
        <f t="shared" si="1"/>
        <v>1</v>
      </c>
      <c r="J13" s="13">
        <f t="shared" si="1"/>
        <v>1</v>
      </c>
      <c r="K13" s="14">
        <f t="shared" si="1"/>
        <v>3</v>
      </c>
      <c r="L13" s="17">
        <f t="shared" si="9"/>
        <v>5</v>
      </c>
      <c r="M13" s="17">
        <f t="shared" si="3"/>
        <v>2</v>
      </c>
      <c r="N13" s="17">
        <f t="shared" si="4"/>
        <v>3</v>
      </c>
      <c r="O13" s="18">
        <f t="shared" si="5"/>
        <v>1.282051282051282E-2</v>
      </c>
      <c r="P13" s="18">
        <f t="shared" si="5"/>
        <v>6.41025641025641E-3</v>
      </c>
      <c r="Q13" s="18">
        <f t="shared" si="5"/>
        <v>5.7692307692307696E-2</v>
      </c>
      <c r="R13" s="19">
        <f t="shared" si="6"/>
        <v>7.6923076923076927E-2</v>
      </c>
      <c r="S13" s="3">
        <f t="shared" si="7"/>
        <v>42</v>
      </c>
      <c r="T13" s="10">
        <f t="array" ref="T13">SUM((D13:F13-G13/3)^2)/(G13/3)</f>
        <v>5.6923076923076925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10"/>
        <v>62.476305678098768</v>
      </c>
      <c r="B14" s="11"/>
      <c r="C14" s="9">
        <v>3.73</v>
      </c>
      <c r="D14" s="3">
        <v>43</v>
      </c>
      <c r="E14" s="3">
        <v>9</v>
      </c>
      <c r="F14" s="3">
        <v>11</v>
      </c>
      <c r="G14" s="11">
        <f t="shared" si="8"/>
        <v>63</v>
      </c>
      <c r="I14" s="16">
        <f t="shared" si="1"/>
        <v>23</v>
      </c>
      <c r="J14" s="13">
        <f t="shared" si="1"/>
        <v>27</v>
      </c>
      <c r="K14" s="14">
        <f t="shared" si="1"/>
        <v>19</v>
      </c>
      <c r="L14" s="17">
        <f t="shared" ref="L14:L42" si="11">SUM(I14:K14)</f>
        <v>69</v>
      </c>
      <c r="M14" s="17">
        <f t="shared" si="3"/>
        <v>25</v>
      </c>
      <c r="N14" s="17">
        <f t="shared" si="4"/>
        <v>27</v>
      </c>
      <c r="O14" s="18">
        <f t="shared" si="5"/>
        <v>4.1984126984126986</v>
      </c>
      <c r="P14" s="18">
        <f t="shared" si="5"/>
        <v>2.8928571428571428</v>
      </c>
      <c r="Q14" s="18">
        <f t="shared" si="5"/>
        <v>1.4325396825396826</v>
      </c>
      <c r="R14" s="19">
        <f t="shared" si="6"/>
        <v>8.5238095238095237</v>
      </c>
      <c r="S14" s="3">
        <f t="shared" si="7"/>
        <v>132</v>
      </c>
      <c r="T14" s="10">
        <f t="array" ref="T14">SUM((D14:F14-G14/3)^2)/(G14/3)</f>
        <v>34.666666666666664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10"/>
        <v>62.811299274227984</v>
      </c>
      <c r="B15" s="11"/>
      <c r="C15" s="9">
        <v>3.75</v>
      </c>
      <c r="D15" s="3">
        <v>17</v>
      </c>
      <c r="E15" s="3">
        <v>32</v>
      </c>
      <c r="F15" s="3">
        <v>14</v>
      </c>
      <c r="G15" s="11">
        <f t="shared" si="8"/>
        <v>63</v>
      </c>
      <c r="I15" s="16">
        <f t="shared" si="1"/>
        <v>29</v>
      </c>
      <c r="J15" s="13">
        <f t="shared" si="1"/>
        <v>65</v>
      </c>
      <c r="K15" s="14">
        <f t="shared" si="1"/>
        <v>7</v>
      </c>
      <c r="L15" s="17">
        <f t="shared" si="11"/>
        <v>101</v>
      </c>
      <c r="M15" s="17">
        <f t="shared" si="3"/>
        <v>47</v>
      </c>
      <c r="N15" s="17">
        <f t="shared" si="4"/>
        <v>65</v>
      </c>
      <c r="O15" s="18">
        <f t="shared" si="5"/>
        <v>6.6746031746031749</v>
      </c>
      <c r="P15" s="18">
        <f t="shared" si="5"/>
        <v>16.765873015873016</v>
      </c>
      <c r="Q15" s="18">
        <f t="shared" si="5"/>
        <v>0.19444444444444445</v>
      </c>
      <c r="R15" s="19">
        <f t="shared" si="6"/>
        <v>23.634920634920633</v>
      </c>
      <c r="S15" s="3">
        <f t="shared" si="7"/>
        <v>66</v>
      </c>
      <c r="T15" s="10">
        <f t="array" ref="T15">SUM((D15:F15-G15/3)^2)/(G15/3)</f>
        <v>8.8571428571428577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10"/>
        <v>55.776433755514446</v>
      </c>
      <c r="B16" s="11"/>
      <c r="C16" s="9">
        <v>3.33</v>
      </c>
      <c r="D16" s="3">
        <v>40</v>
      </c>
      <c r="E16" s="3">
        <v>11</v>
      </c>
      <c r="F16" s="3">
        <v>5</v>
      </c>
      <c r="G16" s="11">
        <f t="shared" si="8"/>
        <v>56</v>
      </c>
      <c r="I16" s="16">
        <f t="shared" si="1"/>
        <v>24</v>
      </c>
      <c r="J16" s="13">
        <f t="shared" si="1"/>
        <v>12</v>
      </c>
      <c r="K16" s="14">
        <f t="shared" si="1"/>
        <v>36</v>
      </c>
      <c r="L16" s="17">
        <f t="shared" si="11"/>
        <v>72</v>
      </c>
      <c r="M16" s="17">
        <f t="shared" si="3"/>
        <v>30</v>
      </c>
      <c r="N16" s="17">
        <f t="shared" si="4"/>
        <v>36</v>
      </c>
      <c r="O16" s="18">
        <f t="shared" si="5"/>
        <v>5.1428571428571432</v>
      </c>
      <c r="P16" s="18">
        <f t="shared" si="5"/>
        <v>0.6428571428571429</v>
      </c>
      <c r="Q16" s="18">
        <f t="shared" si="5"/>
        <v>5.7857142857142856</v>
      </c>
      <c r="R16" s="19">
        <f t="shared" si="6"/>
        <v>11.571428571428573</v>
      </c>
      <c r="S16" s="3">
        <f t="shared" si="7"/>
        <v>128</v>
      </c>
      <c r="T16" s="10">
        <f t="array" ref="T16">SUM((D16:F16-G16/3)^2)/(G16/3)</f>
        <v>37.535714285714285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10"/>
        <v>57.618898534225139</v>
      </c>
      <c r="B17" s="11"/>
      <c r="C17" s="9">
        <v>3.44</v>
      </c>
      <c r="D17" s="3">
        <v>19</v>
      </c>
      <c r="E17" s="3">
        <v>25</v>
      </c>
      <c r="F17" s="3">
        <v>13</v>
      </c>
      <c r="G17" s="11">
        <f t="shared" si="8"/>
        <v>57</v>
      </c>
      <c r="I17" s="16">
        <f t="shared" si="1"/>
        <v>19</v>
      </c>
      <c r="J17" s="13">
        <f t="shared" si="1"/>
        <v>43</v>
      </c>
      <c r="K17" s="14">
        <f t="shared" si="1"/>
        <v>5</v>
      </c>
      <c r="L17" s="17">
        <f t="shared" si="11"/>
        <v>67</v>
      </c>
      <c r="M17" s="17">
        <f t="shared" si="3"/>
        <v>31</v>
      </c>
      <c r="N17" s="17">
        <f t="shared" si="4"/>
        <v>43</v>
      </c>
      <c r="O17" s="18">
        <f t="shared" si="5"/>
        <v>3.1666666666666665</v>
      </c>
      <c r="P17" s="18">
        <f t="shared" si="5"/>
        <v>8.1096491228070171</v>
      </c>
      <c r="Q17" s="18">
        <f t="shared" si="5"/>
        <v>0.10964912280701754</v>
      </c>
      <c r="R17" s="19">
        <f t="shared" si="6"/>
        <v>11.3859649122807</v>
      </c>
      <c r="S17" s="3">
        <f t="shared" si="7"/>
        <v>36</v>
      </c>
      <c r="T17" s="10">
        <f t="array" ref="T17">SUM((D17:F17-G17/3)^2)/(G17/3)</f>
        <v>3.7894736842105261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10"/>
        <v>62.64380247616338</v>
      </c>
      <c r="B18" s="11"/>
      <c r="C18" s="9">
        <v>3.74</v>
      </c>
      <c r="D18" s="34">
        <v>32</v>
      </c>
      <c r="E18" s="34">
        <v>15</v>
      </c>
      <c r="F18" s="34">
        <v>17</v>
      </c>
      <c r="G18" s="11">
        <f t="shared" si="8"/>
        <v>64</v>
      </c>
      <c r="I18" s="16">
        <f t="shared" si="1"/>
        <v>0</v>
      </c>
      <c r="J18" s="13">
        <f t="shared" si="1"/>
        <v>4</v>
      </c>
      <c r="K18" s="14">
        <f t="shared" si="1"/>
        <v>4</v>
      </c>
      <c r="L18" s="17">
        <f t="shared" si="11"/>
        <v>8</v>
      </c>
      <c r="M18" s="17">
        <f t="shared" si="3"/>
        <v>2</v>
      </c>
      <c r="N18" s="17">
        <f t="shared" si="4"/>
        <v>4</v>
      </c>
      <c r="O18" s="18">
        <f t="shared" si="5"/>
        <v>0</v>
      </c>
      <c r="P18" s="18">
        <f t="shared" si="5"/>
        <v>6.25E-2</v>
      </c>
      <c r="Q18" s="18">
        <f t="shared" si="5"/>
        <v>6.25E-2</v>
      </c>
      <c r="R18" s="19">
        <f t="shared" si="6"/>
        <v>0.125</v>
      </c>
      <c r="S18" s="3">
        <f t="shared" si="7"/>
        <v>64</v>
      </c>
      <c r="T18" s="10">
        <f t="array" ref="T18">SUM((D18:F18-G18/3)^2)/(G18/3)</f>
        <v>8.09375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10"/>
        <v>55.776433755514446</v>
      </c>
      <c r="B19" s="11"/>
      <c r="C19" s="9">
        <v>3.33</v>
      </c>
      <c r="D19" s="3">
        <v>21</v>
      </c>
      <c r="E19" s="3">
        <v>18</v>
      </c>
      <c r="F19" s="3">
        <v>17</v>
      </c>
      <c r="G19" s="11">
        <f t="shared" si="8"/>
        <v>56</v>
      </c>
      <c r="I19" s="16">
        <f t="shared" si="1"/>
        <v>14</v>
      </c>
      <c r="J19" s="13">
        <f t="shared" si="1"/>
        <v>16</v>
      </c>
      <c r="K19" s="14">
        <f t="shared" si="1"/>
        <v>12</v>
      </c>
      <c r="L19" s="17">
        <f t="shared" si="11"/>
        <v>42</v>
      </c>
      <c r="M19" s="17">
        <f t="shared" si="3"/>
        <v>15</v>
      </c>
      <c r="N19" s="17">
        <f t="shared" si="4"/>
        <v>16</v>
      </c>
      <c r="O19" s="18">
        <f t="shared" si="5"/>
        <v>1.75</v>
      </c>
      <c r="P19" s="18">
        <f t="shared" si="5"/>
        <v>1.1428571428571428</v>
      </c>
      <c r="Q19" s="18">
        <f t="shared" si="5"/>
        <v>0.6428571428571429</v>
      </c>
      <c r="R19" s="19">
        <f t="shared" si="6"/>
        <v>3.5357142857142856</v>
      </c>
      <c r="S19" s="3">
        <f t="shared" si="7"/>
        <v>14</v>
      </c>
      <c r="T19" s="10">
        <f t="array" ref="T19">SUM((D19:F19-G19/3)^2)/(G19/3)</f>
        <v>0.4642857142857143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10"/>
        <v>35.341824391632279</v>
      </c>
      <c r="B20" s="11"/>
      <c r="C20" s="9">
        <v>2.11</v>
      </c>
      <c r="D20" s="3">
        <v>15</v>
      </c>
      <c r="E20" s="3">
        <v>9</v>
      </c>
      <c r="F20" s="3">
        <v>10</v>
      </c>
      <c r="G20" s="11">
        <f t="shared" si="8"/>
        <v>34</v>
      </c>
      <c r="I20" s="16">
        <f t="shared" si="1"/>
        <v>4</v>
      </c>
      <c r="J20" s="13">
        <f t="shared" si="1"/>
        <v>2</v>
      </c>
      <c r="K20" s="14">
        <f t="shared" si="1"/>
        <v>6</v>
      </c>
      <c r="L20" s="17">
        <f t="shared" si="11"/>
        <v>12</v>
      </c>
      <c r="M20" s="17">
        <f t="shared" si="3"/>
        <v>5</v>
      </c>
      <c r="N20" s="17">
        <f t="shared" si="4"/>
        <v>6</v>
      </c>
      <c r="O20" s="18">
        <f t="shared" ref="O20:Q36" si="12">I20^2/($G20/D$2)</f>
        <v>0.23529411764705882</v>
      </c>
      <c r="P20" s="18">
        <f t="shared" si="12"/>
        <v>2.9411764705882353E-2</v>
      </c>
      <c r="Q20" s="18">
        <f t="shared" si="12"/>
        <v>0.26470588235294118</v>
      </c>
      <c r="R20" s="19">
        <f t="shared" si="6"/>
        <v>0.52941176470588236</v>
      </c>
      <c r="S20" s="3">
        <f t="shared" si="7"/>
        <v>22</v>
      </c>
      <c r="T20" s="10">
        <f t="array" ref="T20">SUM((D20:F20-G20/3)^2)/(G20/3)</f>
        <v>1.8235294117647056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10"/>
        <v>74.368578340685943</v>
      </c>
      <c r="B21" s="39"/>
      <c r="C21" s="9">
        <v>4.4400000000000004</v>
      </c>
      <c r="D21" s="3">
        <v>42</v>
      </c>
      <c r="E21" s="3">
        <v>12</v>
      </c>
      <c r="F21" s="3">
        <v>20</v>
      </c>
      <c r="G21" s="11">
        <f t="shared" si="8"/>
        <v>74</v>
      </c>
      <c r="I21" s="16">
        <f t="shared" si="1"/>
        <v>10</v>
      </c>
      <c r="J21" s="13">
        <f t="shared" si="1"/>
        <v>26</v>
      </c>
      <c r="K21" s="14">
        <f t="shared" si="1"/>
        <v>6</v>
      </c>
      <c r="L21" s="17">
        <f t="shared" si="11"/>
        <v>42</v>
      </c>
      <c r="M21" s="17">
        <f t="shared" si="3"/>
        <v>18</v>
      </c>
      <c r="N21" s="17">
        <f t="shared" si="4"/>
        <v>26</v>
      </c>
      <c r="O21" s="18">
        <f t="shared" si="12"/>
        <v>0.67567567567567566</v>
      </c>
      <c r="P21" s="18">
        <f t="shared" si="12"/>
        <v>2.2837837837837838</v>
      </c>
      <c r="Q21" s="18">
        <f t="shared" si="12"/>
        <v>0.12162162162162163</v>
      </c>
      <c r="R21" s="19">
        <f t="shared" si="6"/>
        <v>3.0810810810810811</v>
      </c>
      <c r="S21" s="3">
        <f t="shared" si="7"/>
        <v>104</v>
      </c>
      <c r="T21" s="10">
        <f t="array" ref="T21">SUM((D21:F21-G21/3)^2)/(G21/3)</f>
        <v>19.567567567567568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>
        <f t="shared" si="10"/>
        <v>63.983776860680237</v>
      </c>
      <c r="B22" s="11"/>
      <c r="C22" s="9">
        <v>3.82</v>
      </c>
      <c r="D22" s="3">
        <v>36</v>
      </c>
      <c r="E22" s="3">
        <v>15</v>
      </c>
      <c r="F22" s="3">
        <v>14</v>
      </c>
      <c r="G22" s="11">
        <f t="shared" ref="G22:G26" si="13">SUM(D22:F22)</f>
        <v>65</v>
      </c>
      <c r="I22" s="20">
        <f t="shared" si="1"/>
        <v>7</v>
      </c>
      <c r="J22" s="20">
        <f t="shared" si="1"/>
        <v>5</v>
      </c>
      <c r="K22" s="21">
        <f t="shared" si="1"/>
        <v>9</v>
      </c>
      <c r="L22" s="17">
        <f t="shared" si="11"/>
        <v>21</v>
      </c>
      <c r="M22" s="17">
        <f t="shared" si="3"/>
        <v>8</v>
      </c>
      <c r="N22" s="17">
        <f t="shared" si="4"/>
        <v>9</v>
      </c>
      <c r="O22" s="18">
        <f t="shared" si="12"/>
        <v>0.37692307692307692</v>
      </c>
      <c r="P22" s="18">
        <f t="shared" si="12"/>
        <v>9.6153846153846159E-2</v>
      </c>
      <c r="Q22" s="18">
        <f t="shared" si="12"/>
        <v>0.31153846153846154</v>
      </c>
      <c r="R22" s="19">
        <f t="shared" si="6"/>
        <v>0.7846153846153846</v>
      </c>
      <c r="S22" s="3">
        <f t="shared" si="7"/>
        <v>86</v>
      </c>
      <c r="T22" s="10">
        <f t="array" ref="T22">SUM((D22:F22-G22/3)^2)/(G22/3)</f>
        <v>14.246153846153844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>
        <f t="shared" si="10"/>
        <v>0</v>
      </c>
      <c r="B23" s="11"/>
      <c r="C23" s="9"/>
      <c r="D23" s="3"/>
      <c r="E23" s="3"/>
      <c r="F23" s="3"/>
      <c r="G23" s="11">
        <f t="shared" si="13"/>
        <v>0</v>
      </c>
      <c r="I23" s="20">
        <f t="shared" si="1"/>
        <v>0</v>
      </c>
      <c r="J23" s="20">
        <f t="shared" si="1"/>
        <v>0</v>
      </c>
      <c r="K23" s="21">
        <f t="shared" si="1"/>
        <v>0</v>
      </c>
      <c r="L23" s="17">
        <f t="shared" si="11"/>
        <v>0</v>
      </c>
      <c r="M23" s="17">
        <f t="shared" si="3"/>
        <v>0</v>
      </c>
      <c r="N23" s="17">
        <f t="shared" si="4"/>
        <v>0</v>
      </c>
      <c r="O23" s="18" t="e">
        <f t="shared" si="12"/>
        <v>#DIV/0!</v>
      </c>
      <c r="P23" s="18" t="e">
        <f t="shared" si="12"/>
        <v>#DIV/0!</v>
      </c>
      <c r="Q23" s="18" t="e">
        <f t="shared" si="12"/>
        <v>#DIV/0!</v>
      </c>
      <c r="R23" s="19" t="e">
        <f t="shared" si="6"/>
        <v>#DIV/0!</v>
      </c>
      <c r="S23" s="3">
        <f t="shared" si="7"/>
        <v>0</v>
      </c>
      <c r="T23" s="10" t="e">
        <f t="array" ref="T23">SUM((D23:F23-G23/3)^2)/(G23/3)</f>
        <v>#DIV/0!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>
        <f t="shared" si="10"/>
        <v>0</v>
      </c>
      <c r="B24" s="11"/>
      <c r="C24" s="9"/>
      <c r="D24" s="3"/>
      <c r="E24" s="3"/>
      <c r="F24" s="3"/>
      <c r="G24" s="11">
        <f t="shared" si="13"/>
        <v>0</v>
      </c>
      <c r="I24" s="20">
        <f t="shared" si="1"/>
        <v>0</v>
      </c>
      <c r="J24" s="20">
        <f t="shared" si="1"/>
        <v>0</v>
      </c>
      <c r="K24" s="21">
        <f t="shared" si="1"/>
        <v>0</v>
      </c>
      <c r="L24" s="17">
        <f t="shared" si="11"/>
        <v>0</v>
      </c>
      <c r="M24" s="17">
        <f t="shared" si="3"/>
        <v>0</v>
      </c>
      <c r="N24" s="17">
        <f t="shared" si="4"/>
        <v>0</v>
      </c>
      <c r="O24" s="18" t="e">
        <f t="shared" si="12"/>
        <v>#DIV/0!</v>
      </c>
      <c r="P24" s="18" t="e">
        <f t="shared" si="12"/>
        <v>#DIV/0!</v>
      </c>
      <c r="Q24" s="18" t="e">
        <f t="shared" si="12"/>
        <v>#DIV/0!</v>
      </c>
      <c r="R24" s="19" t="e">
        <f t="shared" si="6"/>
        <v>#DIV/0!</v>
      </c>
      <c r="S24" s="3">
        <f t="shared" si="7"/>
        <v>0</v>
      </c>
      <c r="T24" s="10" t="e">
        <f t="array" ref="T24">SUM((D24:F24-G24/3)^2)/(G24/3)</f>
        <v>#DIV/0!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10"/>
        <v>0</v>
      </c>
      <c r="B25" s="11"/>
      <c r="C25" s="9"/>
      <c r="D25" s="3"/>
      <c r="E25" s="3"/>
      <c r="F25" s="3"/>
      <c r="G25" s="11">
        <f t="shared" si="13"/>
        <v>0</v>
      </c>
      <c r="I25" s="20">
        <f t="shared" si="1"/>
        <v>0</v>
      </c>
      <c r="J25" s="20">
        <f t="shared" si="1"/>
        <v>0</v>
      </c>
      <c r="K25" s="21">
        <f t="shared" si="1"/>
        <v>0</v>
      </c>
      <c r="L25" s="17">
        <f t="shared" si="11"/>
        <v>0</v>
      </c>
      <c r="M25" s="17">
        <f t="shared" si="3"/>
        <v>0</v>
      </c>
      <c r="N25" s="17">
        <f t="shared" si="4"/>
        <v>0</v>
      </c>
      <c r="O25" s="18" t="e">
        <f t="shared" si="12"/>
        <v>#DIV/0!</v>
      </c>
      <c r="P25" s="18" t="e">
        <f t="shared" si="12"/>
        <v>#DIV/0!</v>
      </c>
      <c r="Q25" s="18" t="e">
        <f t="shared" si="12"/>
        <v>#DIV/0!</v>
      </c>
      <c r="R25" s="19" t="e">
        <f t="shared" si="6"/>
        <v>#DIV/0!</v>
      </c>
      <c r="S25" s="3">
        <f t="shared" si="7"/>
        <v>0</v>
      </c>
      <c r="T25" s="10" t="e">
        <f t="array" ref="T25">SUM((D25:F25-G25/3)^2)/(G25/3)</f>
        <v>#DIV/0!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10"/>
        <v>0</v>
      </c>
      <c r="B26" s="11"/>
      <c r="C26" s="9"/>
      <c r="D26" s="3"/>
      <c r="E26" s="3"/>
      <c r="F26" s="3"/>
      <c r="G26" s="11">
        <f t="shared" si="13"/>
        <v>0</v>
      </c>
      <c r="I26" s="20">
        <f t="shared" si="1"/>
        <v>0</v>
      </c>
      <c r="J26" s="20">
        <f t="shared" si="1"/>
        <v>0</v>
      </c>
      <c r="K26" s="21">
        <f t="shared" si="1"/>
        <v>0</v>
      </c>
      <c r="L26" s="17">
        <f t="shared" si="11"/>
        <v>0</v>
      </c>
      <c r="M26" s="17">
        <f t="shared" si="3"/>
        <v>0</v>
      </c>
      <c r="N26" s="17">
        <f t="shared" si="4"/>
        <v>0</v>
      </c>
      <c r="O26" s="18" t="e">
        <f t="shared" si="12"/>
        <v>#DIV/0!</v>
      </c>
      <c r="P26" s="18" t="e">
        <f t="shared" si="12"/>
        <v>#DIV/0!</v>
      </c>
      <c r="Q26" s="18" t="e">
        <f t="shared" si="12"/>
        <v>#DIV/0!</v>
      </c>
      <c r="R26" s="19" t="e">
        <f t="shared" si="6"/>
        <v>#DIV/0!</v>
      </c>
      <c r="S26" s="3">
        <f t="shared" si="7"/>
        <v>0</v>
      </c>
      <c r="T26" s="10" t="e">
        <f t="array" ref="T26">SUM((D26:F26-G26/3)^2)/(G26/3)</f>
        <v>#DIV/0!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>
        <f t="shared" si="10"/>
        <v>0</v>
      </c>
      <c r="B27" s="11"/>
      <c r="C27" s="9"/>
      <c r="D27" s="3"/>
      <c r="E27" s="3"/>
      <c r="F27" s="3"/>
      <c r="G27" s="11">
        <f t="shared" ref="G27:G42" si="14">SUM(D27:F27)</f>
        <v>0</v>
      </c>
      <c r="I27" s="20">
        <f t="shared" ref="I27:K42" si="15">ABS(D27/D$2-$G27)</f>
        <v>0</v>
      </c>
      <c r="J27" s="20">
        <f t="shared" si="15"/>
        <v>0</v>
      </c>
      <c r="K27" s="21">
        <f t="shared" si="15"/>
        <v>0</v>
      </c>
      <c r="L27" s="17">
        <f t="shared" si="11"/>
        <v>0</v>
      </c>
      <c r="M27" s="17">
        <f t="shared" si="3"/>
        <v>0</v>
      </c>
      <c r="N27" s="17">
        <f t="shared" si="4"/>
        <v>0</v>
      </c>
      <c r="O27" s="18" t="e">
        <f t="shared" si="12"/>
        <v>#DIV/0!</v>
      </c>
      <c r="P27" s="18" t="e">
        <f t="shared" si="12"/>
        <v>#DIV/0!</v>
      </c>
      <c r="Q27" s="18" t="e">
        <f t="shared" si="12"/>
        <v>#DIV/0!</v>
      </c>
      <c r="R27" s="19" t="e">
        <f t="shared" si="6"/>
        <v>#DIV/0!</v>
      </c>
      <c r="S27" s="3">
        <f t="shared" si="7"/>
        <v>0</v>
      </c>
      <c r="T27" s="10" t="e">
        <f t="array" ref="T27">SUM((D27:F27-G27/3)^2)/(G27/3)</f>
        <v>#DIV/0!</v>
      </c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>
        <f t="shared" si="10"/>
        <v>0</v>
      </c>
      <c r="B28" s="11"/>
      <c r="C28" s="9"/>
      <c r="D28" s="3"/>
      <c r="E28" s="3"/>
      <c r="F28" s="3"/>
      <c r="G28" s="11">
        <f t="shared" si="14"/>
        <v>0</v>
      </c>
      <c r="I28" s="20">
        <f t="shared" si="15"/>
        <v>0</v>
      </c>
      <c r="J28" s="20">
        <f t="shared" si="15"/>
        <v>0</v>
      </c>
      <c r="K28" s="21">
        <f t="shared" si="15"/>
        <v>0</v>
      </c>
      <c r="L28" s="17">
        <f t="shared" si="11"/>
        <v>0</v>
      </c>
      <c r="M28" s="17">
        <f t="shared" si="3"/>
        <v>0</v>
      </c>
      <c r="N28" s="17">
        <f t="shared" si="4"/>
        <v>0</v>
      </c>
      <c r="O28" s="18" t="e">
        <f t="shared" si="12"/>
        <v>#DIV/0!</v>
      </c>
      <c r="P28" s="18" t="e">
        <f t="shared" si="12"/>
        <v>#DIV/0!</v>
      </c>
      <c r="Q28" s="18" t="e">
        <f t="shared" si="12"/>
        <v>#DIV/0!</v>
      </c>
      <c r="R28" s="19" t="e">
        <f t="shared" si="6"/>
        <v>#DIV/0!</v>
      </c>
      <c r="S28" s="3">
        <f t="shared" si="7"/>
        <v>0</v>
      </c>
      <c r="T28" s="10" t="e">
        <f t="array" ref="T28">SUM((D28:F28-G28/3)^2)/(G28/3)</f>
        <v>#DIV/0!</v>
      </c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>
        <f t="shared" si="10"/>
        <v>0</v>
      </c>
      <c r="B29" s="11"/>
      <c r="C29" s="9"/>
      <c r="D29" s="3"/>
      <c r="E29" s="3"/>
      <c r="F29" s="3"/>
      <c r="G29" s="11">
        <f t="shared" si="14"/>
        <v>0</v>
      </c>
      <c r="I29" s="20">
        <f t="shared" si="15"/>
        <v>0</v>
      </c>
      <c r="J29" s="20">
        <f t="shared" si="15"/>
        <v>0</v>
      </c>
      <c r="K29" s="21">
        <f t="shared" si="15"/>
        <v>0</v>
      </c>
      <c r="L29" s="17">
        <f t="shared" si="11"/>
        <v>0</v>
      </c>
      <c r="M29" s="17">
        <f t="shared" si="3"/>
        <v>0</v>
      </c>
      <c r="N29" s="17">
        <f t="shared" si="4"/>
        <v>0</v>
      </c>
      <c r="O29" s="18" t="e">
        <f t="shared" si="12"/>
        <v>#DIV/0!</v>
      </c>
      <c r="P29" s="18" t="e">
        <f t="shared" si="12"/>
        <v>#DIV/0!</v>
      </c>
      <c r="Q29" s="18" t="e">
        <f t="shared" si="12"/>
        <v>#DIV/0!</v>
      </c>
      <c r="R29" s="19" t="e">
        <f t="shared" si="6"/>
        <v>#DIV/0!</v>
      </c>
      <c r="S29" s="3">
        <f t="shared" si="7"/>
        <v>0</v>
      </c>
      <c r="T29" s="10" t="e">
        <f t="array" ref="T29">SUM((D29:F29-G29/3)^2)/(G29/3)</f>
        <v>#DIV/0!</v>
      </c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>
        <f t="shared" si="10"/>
        <v>0</v>
      </c>
      <c r="B30" s="11"/>
      <c r="C30" s="9"/>
      <c r="D30" s="3"/>
      <c r="E30" s="3"/>
      <c r="F30" s="3"/>
      <c r="G30" s="11">
        <f t="shared" si="14"/>
        <v>0</v>
      </c>
      <c r="I30" s="20">
        <f t="shared" si="15"/>
        <v>0</v>
      </c>
      <c r="J30" s="20">
        <f t="shared" si="15"/>
        <v>0</v>
      </c>
      <c r="K30" s="21">
        <f t="shared" si="15"/>
        <v>0</v>
      </c>
      <c r="L30" s="17">
        <f t="shared" si="11"/>
        <v>0</v>
      </c>
      <c r="M30" s="17">
        <f t="shared" si="3"/>
        <v>0</v>
      </c>
      <c r="N30" s="17">
        <f t="shared" si="4"/>
        <v>0</v>
      </c>
      <c r="O30" s="18" t="e">
        <f t="shared" si="12"/>
        <v>#DIV/0!</v>
      </c>
      <c r="P30" s="18" t="e">
        <f t="shared" si="12"/>
        <v>#DIV/0!</v>
      </c>
      <c r="Q30" s="18" t="e">
        <f t="shared" si="12"/>
        <v>#DIV/0!</v>
      </c>
      <c r="R30" s="19" t="e">
        <f t="shared" si="6"/>
        <v>#DIV/0!</v>
      </c>
      <c r="S30" s="3">
        <f t="shared" si="7"/>
        <v>0</v>
      </c>
      <c r="T30" s="10" t="e">
        <f t="array" ref="T30">SUM((D30:F30-G30/3)^2)/(G30/3)</f>
        <v>#DIV/0!</v>
      </c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>
        <f t="shared" si="10"/>
        <v>0</v>
      </c>
      <c r="B31" s="11"/>
      <c r="C31" s="9"/>
      <c r="D31" s="3"/>
      <c r="E31" s="3"/>
      <c r="F31" s="3"/>
      <c r="G31" s="11">
        <f t="shared" si="14"/>
        <v>0</v>
      </c>
      <c r="I31" s="20">
        <f t="shared" si="15"/>
        <v>0</v>
      </c>
      <c r="J31" s="20">
        <f t="shared" si="15"/>
        <v>0</v>
      </c>
      <c r="K31" s="21">
        <f t="shared" si="15"/>
        <v>0</v>
      </c>
      <c r="L31" s="17">
        <f t="shared" si="11"/>
        <v>0</v>
      </c>
      <c r="M31" s="17">
        <f t="shared" si="3"/>
        <v>0</v>
      </c>
      <c r="N31" s="17">
        <f t="shared" si="4"/>
        <v>0</v>
      </c>
      <c r="O31" s="18" t="e">
        <f t="shared" si="12"/>
        <v>#DIV/0!</v>
      </c>
      <c r="P31" s="18" t="e">
        <f t="shared" si="12"/>
        <v>#DIV/0!</v>
      </c>
      <c r="Q31" s="18" t="e">
        <f t="shared" si="12"/>
        <v>#DIV/0!</v>
      </c>
      <c r="R31" s="19" t="e">
        <f t="shared" si="6"/>
        <v>#DIV/0!</v>
      </c>
      <c r="S31" s="3">
        <f t="shared" si="7"/>
        <v>0</v>
      </c>
      <c r="T31" s="10" t="e">
        <f t="array" ref="T31">SUM((D31:F31-G31/3)^2)/(G31/3)</f>
        <v>#DIV/0!</v>
      </c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>
        <f t="shared" si="10"/>
        <v>0</v>
      </c>
      <c r="B32" s="11"/>
      <c r="C32" s="9"/>
      <c r="D32" s="3"/>
      <c r="E32" s="3"/>
      <c r="F32" s="3"/>
      <c r="G32" s="11">
        <f t="shared" si="14"/>
        <v>0</v>
      </c>
      <c r="I32" s="20">
        <f t="shared" si="15"/>
        <v>0</v>
      </c>
      <c r="J32" s="20">
        <f t="shared" si="15"/>
        <v>0</v>
      </c>
      <c r="K32" s="21">
        <f t="shared" si="15"/>
        <v>0</v>
      </c>
      <c r="L32" s="17">
        <f t="shared" si="11"/>
        <v>0</v>
      </c>
      <c r="M32" s="17">
        <f t="shared" si="3"/>
        <v>0</v>
      </c>
      <c r="N32" s="17">
        <f t="shared" si="4"/>
        <v>0</v>
      </c>
      <c r="O32" s="18" t="e">
        <f t="shared" si="12"/>
        <v>#DIV/0!</v>
      </c>
      <c r="P32" s="18" t="e">
        <f t="shared" si="12"/>
        <v>#DIV/0!</v>
      </c>
      <c r="Q32" s="18" t="e">
        <f t="shared" si="12"/>
        <v>#DIV/0!</v>
      </c>
      <c r="R32" s="19" t="e">
        <f t="shared" si="6"/>
        <v>#DIV/0!</v>
      </c>
      <c r="S32" s="3">
        <f t="shared" si="7"/>
        <v>0</v>
      </c>
      <c r="T32" s="10" t="e">
        <f t="array" ref="T32">SUM((D32:F32-G32/3)^2)/(G32/3)</f>
        <v>#DIV/0!</v>
      </c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>
        <f t="shared" si="10"/>
        <v>0</v>
      </c>
      <c r="B33" s="11"/>
      <c r="C33" s="9"/>
      <c r="D33" s="3"/>
      <c r="E33" s="3"/>
      <c r="F33" s="3"/>
      <c r="G33" s="11">
        <f t="shared" si="14"/>
        <v>0</v>
      </c>
      <c r="I33" s="20">
        <f t="shared" si="15"/>
        <v>0</v>
      </c>
      <c r="J33" s="20">
        <f t="shared" si="15"/>
        <v>0</v>
      </c>
      <c r="K33" s="21">
        <f t="shared" si="15"/>
        <v>0</v>
      </c>
      <c r="L33" s="17">
        <f t="shared" si="11"/>
        <v>0</v>
      </c>
      <c r="M33" s="17">
        <f t="shared" si="3"/>
        <v>0</v>
      </c>
      <c r="N33" s="17">
        <f t="shared" si="4"/>
        <v>0</v>
      </c>
      <c r="O33" s="18" t="e">
        <f t="shared" si="12"/>
        <v>#DIV/0!</v>
      </c>
      <c r="P33" s="18" t="e">
        <f t="shared" si="12"/>
        <v>#DIV/0!</v>
      </c>
      <c r="Q33" s="18" t="e">
        <f t="shared" si="12"/>
        <v>#DIV/0!</v>
      </c>
      <c r="R33" s="19" t="e">
        <f t="shared" si="6"/>
        <v>#DIV/0!</v>
      </c>
      <c r="S33" s="3">
        <f t="shared" si="7"/>
        <v>0</v>
      </c>
      <c r="T33" s="10" t="e">
        <f t="array" ref="T33">SUM((D33:F33-G33/3)^2)/(G33/3)</f>
        <v>#DIV/0!</v>
      </c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>
        <f t="shared" si="10"/>
        <v>0</v>
      </c>
      <c r="B34" s="11"/>
      <c r="C34" s="9"/>
      <c r="D34" s="3"/>
      <c r="E34" s="3"/>
      <c r="F34" s="3"/>
      <c r="G34" s="11">
        <f t="shared" si="14"/>
        <v>0</v>
      </c>
      <c r="I34" s="20">
        <f t="shared" si="15"/>
        <v>0</v>
      </c>
      <c r="J34" s="20">
        <f t="shared" si="15"/>
        <v>0</v>
      </c>
      <c r="K34" s="21">
        <f t="shared" si="15"/>
        <v>0</v>
      </c>
      <c r="L34" s="17">
        <f t="shared" si="11"/>
        <v>0</v>
      </c>
      <c r="M34" s="17">
        <f t="shared" si="3"/>
        <v>0</v>
      </c>
      <c r="N34" s="17">
        <f t="shared" si="4"/>
        <v>0</v>
      </c>
      <c r="O34" s="18" t="e">
        <f t="shared" si="12"/>
        <v>#DIV/0!</v>
      </c>
      <c r="P34" s="18" t="e">
        <f t="shared" si="12"/>
        <v>#DIV/0!</v>
      </c>
      <c r="Q34" s="18" t="e">
        <f t="shared" si="12"/>
        <v>#DIV/0!</v>
      </c>
      <c r="R34" s="19" t="e">
        <f t="shared" si="6"/>
        <v>#DIV/0!</v>
      </c>
      <c r="S34" s="3">
        <f t="shared" si="7"/>
        <v>0</v>
      </c>
      <c r="T34" s="10" t="e">
        <f t="array" ref="T34">SUM((D34:F34-G34/3)^2)/(G34/3)</f>
        <v>#DIV/0!</v>
      </c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>
        <f t="shared" si="10"/>
        <v>0</v>
      </c>
      <c r="B35" s="11"/>
      <c r="C35" s="9"/>
      <c r="D35" s="3"/>
      <c r="E35" s="3"/>
      <c r="F35" s="3"/>
      <c r="G35" s="11">
        <f t="shared" si="14"/>
        <v>0</v>
      </c>
      <c r="I35" s="20">
        <f t="shared" si="15"/>
        <v>0</v>
      </c>
      <c r="J35" s="20">
        <f t="shared" si="15"/>
        <v>0</v>
      </c>
      <c r="K35" s="21">
        <f t="shared" si="15"/>
        <v>0</v>
      </c>
      <c r="L35" s="17">
        <f t="shared" si="11"/>
        <v>0</v>
      </c>
      <c r="M35" s="17">
        <f t="shared" si="3"/>
        <v>0</v>
      </c>
      <c r="N35" s="17">
        <f t="shared" si="4"/>
        <v>0</v>
      </c>
      <c r="O35" s="18" t="e">
        <f t="shared" si="12"/>
        <v>#DIV/0!</v>
      </c>
      <c r="P35" s="18" t="e">
        <f t="shared" si="12"/>
        <v>#DIV/0!</v>
      </c>
      <c r="Q35" s="18" t="e">
        <f t="shared" si="12"/>
        <v>#DIV/0!</v>
      </c>
      <c r="R35" s="19" t="e">
        <f t="shared" si="6"/>
        <v>#DIV/0!</v>
      </c>
      <c r="S35" s="3">
        <f t="shared" si="7"/>
        <v>0</v>
      </c>
      <c r="T35" s="10" t="e">
        <f t="array" ref="T35">SUM((D35:F35-G35/3)^2)/(G35/3)</f>
        <v>#DIV/0!</v>
      </c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>
        <f t="shared" si="10"/>
        <v>0</v>
      </c>
      <c r="B36" s="11"/>
      <c r="C36" s="9"/>
      <c r="D36" s="3"/>
      <c r="E36" s="3"/>
      <c r="F36" s="3"/>
      <c r="G36" s="11">
        <f t="shared" si="14"/>
        <v>0</v>
      </c>
      <c r="I36" s="20">
        <f t="shared" si="15"/>
        <v>0</v>
      </c>
      <c r="J36" s="20">
        <f t="shared" si="15"/>
        <v>0</v>
      </c>
      <c r="K36" s="21">
        <f t="shared" si="15"/>
        <v>0</v>
      </c>
      <c r="L36" s="17">
        <f t="shared" si="11"/>
        <v>0</v>
      </c>
      <c r="M36" s="17">
        <f t="shared" si="3"/>
        <v>0</v>
      </c>
      <c r="N36" s="17">
        <f t="shared" si="4"/>
        <v>0</v>
      </c>
      <c r="O36" s="18" t="e">
        <f t="shared" si="12"/>
        <v>#DIV/0!</v>
      </c>
      <c r="P36" s="18" t="e">
        <f t="shared" si="12"/>
        <v>#DIV/0!</v>
      </c>
      <c r="Q36" s="18" t="e">
        <f t="shared" si="12"/>
        <v>#DIV/0!</v>
      </c>
      <c r="R36" s="19" t="e">
        <f t="shared" si="6"/>
        <v>#DIV/0!</v>
      </c>
      <c r="S36" s="3">
        <f t="shared" si="7"/>
        <v>0</v>
      </c>
      <c r="T36" s="10" t="e">
        <f t="array" ref="T36">SUM((D36:F36-G36/3)^2)/(G36/3)</f>
        <v>#DIV/0!</v>
      </c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>
        <f t="shared" si="10"/>
        <v>0</v>
      </c>
      <c r="B37" s="11"/>
      <c r="C37" s="9"/>
      <c r="D37" s="3"/>
      <c r="E37" s="3"/>
      <c r="F37" s="3"/>
      <c r="G37" s="11">
        <f t="shared" si="14"/>
        <v>0</v>
      </c>
      <c r="I37" s="20">
        <f t="shared" si="15"/>
        <v>0</v>
      </c>
      <c r="J37" s="20">
        <f t="shared" si="15"/>
        <v>0</v>
      </c>
      <c r="K37" s="21">
        <f t="shared" si="15"/>
        <v>0</v>
      </c>
      <c r="L37" s="17">
        <f t="shared" si="11"/>
        <v>0</v>
      </c>
      <c r="M37" s="17">
        <f t="shared" si="3"/>
        <v>0</v>
      </c>
      <c r="N37" s="17">
        <f t="shared" si="4"/>
        <v>0</v>
      </c>
      <c r="O37" s="18" t="e">
        <f t="shared" ref="O37:Q42" si="16">I37^2/($G37/D$2)</f>
        <v>#DIV/0!</v>
      </c>
      <c r="P37" s="18" t="e">
        <f t="shared" si="16"/>
        <v>#DIV/0!</v>
      </c>
      <c r="Q37" s="18" t="e">
        <f t="shared" si="16"/>
        <v>#DIV/0!</v>
      </c>
      <c r="R37" s="19" t="e">
        <f t="shared" si="6"/>
        <v>#DIV/0!</v>
      </c>
      <c r="S37" s="3">
        <f t="shared" si="7"/>
        <v>0</v>
      </c>
      <c r="T37" s="10" t="e">
        <f t="array" ref="T37">SUM((D37:F37-G37/3)^2)/(G37/3)</f>
        <v>#DIV/0!</v>
      </c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>
        <f t="shared" si="10"/>
        <v>0</v>
      </c>
      <c r="B38" s="11"/>
      <c r="C38" s="9"/>
      <c r="D38" s="3"/>
      <c r="E38" s="3"/>
      <c r="F38" s="3"/>
      <c r="G38" s="11">
        <f t="shared" si="14"/>
        <v>0</v>
      </c>
      <c r="I38" s="20">
        <f t="shared" si="15"/>
        <v>0</v>
      </c>
      <c r="J38" s="20">
        <f t="shared" si="15"/>
        <v>0</v>
      </c>
      <c r="K38" s="21">
        <f t="shared" si="15"/>
        <v>0</v>
      </c>
      <c r="L38" s="17">
        <f t="shared" si="11"/>
        <v>0</v>
      </c>
      <c r="M38" s="17">
        <f t="shared" si="3"/>
        <v>0</v>
      </c>
      <c r="N38" s="17">
        <f t="shared" si="4"/>
        <v>0</v>
      </c>
      <c r="O38" s="18" t="e">
        <f t="shared" si="16"/>
        <v>#DIV/0!</v>
      </c>
      <c r="P38" s="18" t="e">
        <f t="shared" si="16"/>
        <v>#DIV/0!</v>
      </c>
      <c r="Q38" s="18" t="e">
        <f t="shared" si="16"/>
        <v>#DIV/0!</v>
      </c>
      <c r="R38" s="19" t="e">
        <f t="shared" si="6"/>
        <v>#DIV/0!</v>
      </c>
      <c r="S38" s="3">
        <f t="shared" si="7"/>
        <v>0</v>
      </c>
      <c r="T38" s="10" t="e">
        <f t="array" ref="T38">SUM((D38:F38-G38/3)^2)/(G38/3)</f>
        <v>#DIV/0!</v>
      </c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>
        <f t="shared" si="10"/>
        <v>0</v>
      </c>
      <c r="B39" s="11"/>
      <c r="C39" s="9"/>
      <c r="D39" s="3"/>
      <c r="E39" s="3"/>
      <c r="F39" s="3"/>
      <c r="G39" s="11">
        <f t="shared" si="14"/>
        <v>0</v>
      </c>
      <c r="I39" s="20">
        <f t="shared" si="15"/>
        <v>0</v>
      </c>
      <c r="J39" s="20">
        <f t="shared" si="15"/>
        <v>0</v>
      </c>
      <c r="K39" s="21">
        <f t="shared" si="15"/>
        <v>0</v>
      </c>
      <c r="L39" s="17">
        <f t="shared" si="11"/>
        <v>0</v>
      </c>
      <c r="M39" s="17">
        <f t="shared" si="3"/>
        <v>0</v>
      </c>
      <c r="N39" s="17">
        <f t="shared" si="4"/>
        <v>0</v>
      </c>
      <c r="O39" s="18" t="e">
        <f t="shared" si="16"/>
        <v>#DIV/0!</v>
      </c>
      <c r="P39" s="18" t="e">
        <f t="shared" si="16"/>
        <v>#DIV/0!</v>
      </c>
      <c r="Q39" s="18" t="e">
        <f t="shared" si="16"/>
        <v>#DIV/0!</v>
      </c>
      <c r="R39" s="19" t="e">
        <f t="shared" si="6"/>
        <v>#DIV/0!</v>
      </c>
      <c r="S39" s="3">
        <f t="shared" si="7"/>
        <v>0</v>
      </c>
      <c r="T39" s="10" t="e">
        <f t="array" ref="T39">SUM((D39:F39-G39/3)^2)/(G39/3)</f>
        <v>#DIV/0!</v>
      </c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>
        <f t="shared" si="10"/>
        <v>0</v>
      </c>
      <c r="B40" s="11"/>
      <c r="C40" s="9"/>
      <c r="D40" s="3"/>
      <c r="E40" s="3"/>
      <c r="F40" s="3"/>
      <c r="G40" s="11">
        <f t="shared" si="14"/>
        <v>0</v>
      </c>
      <c r="I40" s="20">
        <f t="shared" si="15"/>
        <v>0</v>
      </c>
      <c r="J40" s="20">
        <f t="shared" si="15"/>
        <v>0</v>
      </c>
      <c r="K40" s="21">
        <f t="shared" si="15"/>
        <v>0</v>
      </c>
      <c r="L40" s="17">
        <f t="shared" si="11"/>
        <v>0</v>
      </c>
      <c r="M40" s="17">
        <f t="shared" si="3"/>
        <v>0</v>
      </c>
      <c r="N40" s="17">
        <f t="shared" si="4"/>
        <v>0</v>
      </c>
      <c r="O40" s="18" t="e">
        <f t="shared" si="16"/>
        <v>#DIV/0!</v>
      </c>
      <c r="P40" s="18" t="e">
        <f t="shared" si="16"/>
        <v>#DIV/0!</v>
      </c>
      <c r="Q40" s="18" t="e">
        <f t="shared" si="16"/>
        <v>#DIV/0!</v>
      </c>
      <c r="R40" s="19" t="e">
        <f t="shared" si="6"/>
        <v>#DIV/0!</v>
      </c>
      <c r="S40" s="3">
        <f t="shared" si="7"/>
        <v>0</v>
      </c>
      <c r="T40" s="10" t="e">
        <f t="array" ref="T40">SUM((D40:F40-G40/3)^2)/(G40/3)</f>
        <v>#DIV/0!</v>
      </c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>
        <f t="shared" si="10"/>
        <v>0</v>
      </c>
      <c r="B41" s="11"/>
      <c r="C41" s="9"/>
      <c r="D41" s="3"/>
      <c r="E41" s="3"/>
      <c r="F41" s="3"/>
      <c r="G41" s="11">
        <f t="shared" si="14"/>
        <v>0</v>
      </c>
      <c r="I41" s="20">
        <f t="shared" si="15"/>
        <v>0</v>
      </c>
      <c r="J41" s="20">
        <f t="shared" si="15"/>
        <v>0</v>
      </c>
      <c r="K41" s="21">
        <f t="shared" si="15"/>
        <v>0</v>
      </c>
      <c r="L41" s="17">
        <f t="shared" si="11"/>
        <v>0</v>
      </c>
      <c r="M41" s="17">
        <f t="shared" si="3"/>
        <v>0</v>
      </c>
      <c r="N41" s="17">
        <f t="shared" si="4"/>
        <v>0</v>
      </c>
      <c r="O41" s="18" t="e">
        <f t="shared" si="16"/>
        <v>#DIV/0!</v>
      </c>
      <c r="P41" s="18" t="e">
        <f t="shared" si="16"/>
        <v>#DIV/0!</v>
      </c>
      <c r="Q41" s="18" t="e">
        <f t="shared" si="16"/>
        <v>#DIV/0!</v>
      </c>
      <c r="R41" s="19" t="e">
        <f t="shared" si="6"/>
        <v>#DIV/0!</v>
      </c>
      <c r="S41" s="3">
        <f t="shared" si="7"/>
        <v>0</v>
      </c>
      <c r="T41" s="10" t="e">
        <f t="array" ref="T41">SUM((D41:F41-G41/3)^2)/(G41/3)</f>
        <v>#DIV/0!</v>
      </c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>
        <f t="shared" si="10"/>
        <v>0</v>
      </c>
      <c r="B42" s="11"/>
      <c r="C42" s="9"/>
      <c r="D42" s="3"/>
      <c r="E42" s="3"/>
      <c r="F42" s="3"/>
      <c r="G42" s="11">
        <f t="shared" si="14"/>
        <v>0</v>
      </c>
      <c r="I42" s="20">
        <f t="shared" si="15"/>
        <v>0</v>
      </c>
      <c r="J42" s="20">
        <f t="shared" si="15"/>
        <v>0</v>
      </c>
      <c r="K42" s="21">
        <f t="shared" si="15"/>
        <v>0</v>
      </c>
      <c r="L42" s="17">
        <f t="shared" si="11"/>
        <v>0</v>
      </c>
      <c r="M42" s="17">
        <f t="shared" si="3"/>
        <v>0</v>
      </c>
      <c r="N42" s="17">
        <f t="shared" si="4"/>
        <v>0</v>
      </c>
      <c r="O42" s="18" t="e">
        <f t="shared" si="16"/>
        <v>#DIV/0!</v>
      </c>
      <c r="P42" s="18" t="e">
        <f t="shared" si="16"/>
        <v>#DIV/0!</v>
      </c>
      <c r="Q42" s="18" t="e">
        <f t="shared" si="16"/>
        <v>#DIV/0!</v>
      </c>
      <c r="R42" s="19" t="e">
        <f t="shared" si="6"/>
        <v>#DIV/0!</v>
      </c>
      <c r="S42" s="3">
        <f t="shared" si="7"/>
        <v>0</v>
      </c>
      <c r="T42" s="10" t="e">
        <f t="array" ref="T42">SUM((D42:F42-G42/3)^2)/(G42/3)</f>
        <v>#DIV/0!</v>
      </c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11"/>
      <c r="C43" s="9"/>
      <c r="D43" s="3"/>
      <c r="E43" s="3"/>
      <c r="F43" s="3"/>
      <c r="G43" s="11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11"/>
      <c r="C44" s="9"/>
      <c r="D44" s="3"/>
      <c r="E44" s="3"/>
      <c r="F44" s="3"/>
      <c r="G44" s="11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11"/>
      <c r="C45" s="9"/>
      <c r="D45" s="3"/>
      <c r="E45" s="3"/>
      <c r="F45" s="3"/>
      <c r="G45" s="11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11"/>
      <c r="C46" s="9"/>
      <c r="D46" s="3"/>
      <c r="E46" s="3"/>
      <c r="F46" s="3"/>
      <c r="G46" s="11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11"/>
      <c r="C47" s="9"/>
      <c r="D47" s="3"/>
      <c r="E47" s="3"/>
      <c r="F47" s="3"/>
      <c r="G47" s="11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11"/>
      <c r="C48" s="9"/>
      <c r="D48" s="3"/>
      <c r="E48" s="3"/>
      <c r="F48" s="3"/>
      <c r="G48" s="11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11"/>
      <c r="C49" s="9"/>
      <c r="D49" s="3"/>
      <c r="E49" s="3"/>
      <c r="F49" s="3"/>
      <c r="G49" s="11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11"/>
      <c r="C50" s="9"/>
      <c r="D50" s="3"/>
      <c r="E50" s="3"/>
      <c r="F50" s="3"/>
      <c r="G50" s="11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11"/>
      <c r="C51" s="9"/>
      <c r="D51" s="3"/>
      <c r="E51" s="3"/>
      <c r="F51" s="3"/>
      <c r="G51" s="11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11"/>
      <c r="C52" s="9"/>
      <c r="D52" s="3"/>
      <c r="E52" s="3"/>
      <c r="F52" s="3"/>
      <c r="G52" s="11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11"/>
      <c r="C53" s="9"/>
      <c r="D53" s="3"/>
      <c r="E53" s="3"/>
      <c r="F53" s="3"/>
      <c r="G53" s="11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11"/>
      <c r="C54" s="9"/>
      <c r="D54" s="3"/>
      <c r="E54" s="3"/>
      <c r="F54" s="3"/>
      <c r="G54" s="11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hidden="1" x14ac:dyDescent="0.35">
      <c r="A55" s="3"/>
      <c r="B55" s="3"/>
      <c r="C55" s="3"/>
      <c r="D55" s="3"/>
      <c r="E55" s="3"/>
      <c r="F55" s="3"/>
      <c r="G55" s="3"/>
      <c r="I55" s="4"/>
      <c r="J55" s="5"/>
      <c r="K55" s="6"/>
      <c r="L55" s="8"/>
      <c r="M55" s="9"/>
      <c r="N55" s="9"/>
      <c r="O55" s="9"/>
      <c r="P55" s="9"/>
      <c r="Q55" s="9"/>
      <c r="R55" s="10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hidden="1" x14ac:dyDescent="0.35">
      <c r="A56" s="3"/>
      <c r="B56" s="3"/>
      <c r="C56" s="3"/>
      <c r="D56" s="3"/>
      <c r="E56" s="3"/>
      <c r="F56" s="3"/>
      <c r="G56" s="3"/>
      <c r="I56" s="4"/>
      <c r="J56" s="5"/>
      <c r="K56" s="6"/>
      <c r="L56" s="8"/>
      <c r="M56" s="3"/>
      <c r="N56" s="3"/>
      <c r="O56" s="3"/>
      <c r="P56" s="3"/>
      <c r="Q56" s="3"/>
      <c r="R56" s="10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x14ac:dyDescent="0.35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x14ac:dyDescent="0.35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</row>
    <row r="62" spans="1:29" ht="21" x14ac:dyDescent="0.35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</row>
    <row r="63" spans="1:29" ht="21" x14ac:dyDescent="0.35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x14ac:dyDescent="0.35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</row>
    <row r="65" spans="1:29" ht="21" x14ac:dyDescent="0.35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</row>
    <row r="66" spans="1:29" ht="21" x14ac:dyDescent="0.35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 x14ac:dyDescent="0.35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 x14ac:dyDescent="0.35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 x14ac:dyDescent="0.35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 x14ac:dyDescent="0.35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 x14ac:dyDescent="0.35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conditionalFormatting sqref="T61:T65 T4:T56 R4:R56">
    <cfRule type="cellIs" dxfId="80" priority="6" operator="greaterThan">
      <formula>6</formula>
    </cfRule>
    <cfRule type="cellIs" dxfId="79" priority="7" operator="greaterThan">
      <formula>6</formula>
    </cfRule>
  </conditionalFormatting>
  <conditionalFormatting sqref="R61:S65">
    <cfRule type="cellIs" dxfId="78" priority="4" operator="greaterThan">
      <formula>6</formula>
    </cfRule>
    <cfRule type="cellIs" dxfId="77" priority="5" operator="greaterThan">
      <formula>6</formula>
    </cfRule>
  </conditionalFormatting>
  <conditionalFormatting sqref="R4:R56">
    <cfRule type="cellIs" dxfId="76" priority="3" operator="greaterThan">
      <formula>6</formula>
    </cfRule>
  </conditionalFormatting>
  <conditionalFormatting sqref="S4:S56">
    <cfRule type="cellIs" dxfId="75" priority="2" operator="greaterThan">
      <formula>52</formula>
    </cfRule>
  </conditionalFormatting>
  <conditionalFormatting sqref="L4:L56">
    <cfRule type="cellIs" dxfId="74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zoomScale="70" zoomScaleNormal="70" zoomScalePageLayoutView="70" workbookViewId="0">
      <selection activeCell="D30" sqref="D30"/>
    </sheetView>
  </sheetViews>
  <sheetFormatPr baseColWidth="10" defaultColWidth="11.42578125" defaultRowHeight="15" x14ac:dyDescent="0.25"/>
  <cols>
    <col min="1" max="1" width="6.42578125" customWidth="1"/>
    <col min="2" max="2" width="13.425781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SUM(C4:C113)/SUM(G4:G113)</f>
        <v>5.9796279893711238E-2</v>
      </c>
      <c r="C1" s="1"/>
      <c r="D1" s="1">
        <f>SUM(D4:D123)</f>
        <v>564</v>
      </c>
      <c r="E1" s="1">
        <f>SUM(E4:E123)</f>
        <v>274</v>
      </c>
      <c r="F1" s="1">
        <f>SUM(F4:F123)</f>
        <v>291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.75" thickBot="1" x14ac:dyDescent="0.4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26" t="s">
        <v>0</v>
      </c>
      <c r="C3" s="27" t="s">
        <v>7</v>
      </c>
      <c r="D3" s="27" t="s">
        <v>1</v>
      </c>
      <c r="E3" s="41" t="s">
        <v>2</v>
      </c>
      <c r="F3" s="42" t="s">
        <v>3</v>
      </c>
      <c r="G3" s="24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43">
        <f>grossengottern!B17</f>
        <v>0</v>
      </c>
      <c r="C4" s="43">
        <v>3.92</v>
      </c>
      <c r="D4" s="43">
        <v>34</v>
      </c>
      <c r="E4" s="43">
        <v>14</v>
      </c>
      <c r="F4" s="43">
        <v>16</v>
      </c>
      <c r="G4" s="24">
        <f t="shared" ref="G4:G21" si="0">SUM(D4:F4)</f>
        <v>64</v>
      </c>
      <c r="I4" s="20">
        <f t="shared" ref="I4:I21" si="1">ABS(D4/D$2-$G4)</f>
        <v>4</v>
      </c>
      <c r="J4" s="20">
        <f t="shared" ref="J4:J21" si="2">ABS(E4/E$2-$G4)</f>
        <v>8</v>
      </c>
      <c r="K4" s="21">
        <f t="shared" ref="K4:K21" si="3">ABS(F4/F$2-$G4)</f>
        <v>0</v>
      </c>
      <c r="L4" s="17">
        <f t="shared" ref="L4:L21" si="4">SUM(I4:K4)</f>
        <v>12</v>
      </c>
      <c r="M4" s="17">
        <f t="shared" ref="M4:M21" si="5">ABS($D4-$E4-$F4)+ABS($E4-$F4)</f>
        <v>6</v>
      </c>
      <c r="N4" s="17">
        <f t="shared" ref="N4:N21" si="6">ABS($D4-$E4-$F4)+2*ABS($E4-$F4)</f>
        <v>8</v>
      </c>
      <c r="O4" s="18">
        <f t="shared" ref="O4:O21" si="7">I4^2/($G4/D$2)</f>
        <v>0.125</v>
      </c>
      <c r="P4" s="18">
        <f t="shared" ref="P4:P21" si="8">J4^2/($G4/E$2)</f>
        <v>0.25</v>
      </c>
      <c r="Q4" s="18">
        <f t="shared" ref="Q4:Q21" si="9">K4^2/($G4/F$2)</f>
        <v>0</v>
      </c>
      <c r="R4" s="19">
        <f t="shared" ref="R4:R21" si="10">SUM(O4:Q4)</f>
        <v>0.375</v>
      </c>
      <c r="S4" s="3">
        <f t="shared" ref="S4:S21" si="11">ABS(3*D4-G4)+ABS(3*E4-G4)+ABS(3*F4-G4)</f>
        <v>76</v>
      </c>
      <c r="T4" s="10">
        <f t="array" ref="T4">SUM((D4:F4-G4/3)^2)/(G4/3)</f>
        <v>11.375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73.142857142857153</v>
      </c>
      <c r="B5" s="43">
        <f>grossengottern!B20</f>
        <v>0</v>
      </c>
      <c r="C5" s="43">
        <v>4.4800000000000004</v>
      </c>
      <c r="D5" s="43">
        <v>36</v>
      </c>
      <c r="E5" s="43">
        <v>20</v>
      </c>
      <c r="F5" s="43">
        <v>20</v>
      </c>
      <c r="G5" s="24">
        <f t="shared" si="0"/>
        <v>76</v>
      </c>
      <c r="I5" s="20">
        <f t="shared" si="1"/>
        <v>4</v>
      </c>
      <c r="J5" s="20">
        <f t="shared" si="2"/>
        <v>4</v>
      </c>
      <c r="K5" s="21">
        <f t="shared" si="3"/>
        <v>4</v>
      </c>
      <c r="L5" s="17">
        <f t="shared" si="4"/>
        <v>12</v>
      </c>
      <c r="M5" s="17">
        <f t="shared" si="5"/>
        <v>4</v>
      </c>
      <c r="N5" s="17">
        <f t="shared" si="6"/>
        <v>4</v>
      </c>
      <c r="O5" s="18">
        <f t="shared" si="7"/>
        <v>0.10526315789473684</v>
      </c>
      <c r="P5" s="18">
        <f t="shared" si="8"/>
        <v>5.2631578947368418E-2</v>
      </c>
      <c r="Q5" s="18">
        <f t="shared" si="9"/>
        <v>5.2631578947368418E-2</v>
      </c>
      <c r="R5" s="19">
        <f t="shared" si="10"/>
        <v>0.21052631578947367</v>
      </c>
      <c r="S5" s="3">
        <f t="shared" si="11"/>
        <v>64</v>
      </c>
      <c r="T5" s="10">
        <f t="array" ref="T5">SUM((D5:F5-G5/3)^2)/(G5/3)</f>
        <v>6.7368421052631575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65.666666666666657</v>
      </c>
      <c r="B6" s="43">
        <f>grossengottern!B21</f>
        <v>0</v>
      </c>
      <c r="C6" s="43">
        <v>3.94</v>
      </c>
      <c r="D6" s="43">
        <v>32</v>
      </c>
      <c r="E6" s="43">
        <v>18</v>
      </c>
      <c r="F6" s="43">
        <v>15</v>
      </c>
      <c r="G6" s="24">
        <f t="shared" si="0"/>
        <v>65</v>
      </c>
      <c r="I6" s="20">
        <f t="shared" si="1"/>
        <v>1</v>
      </c>
      <c r="J6" s="20">
        <f t="shared" si="2"/>
        <v>7</v>
      </c>
      <c r="K6" s="21">
        <f t="shared" si="3"/>
        <v>5</v>
      </c>
      <c r="L6" s="17">
        <f t="shared" si="4"/>
        <v>13</v>
      </c>
      <c r="M6" s="17">
        <f t="shared" si="5"/>
        <v>4</v>
      </c>
      <c r="N6" s="17">
        <f t="shared" si="6"/>
        <v>7</v>
      </c>
      <c r="O6" s="18">
        <f t="shared" si="7"/>
        <v>7.6923076923076927E-3</v>
      </c>
      <c r="P6" s="18">
        <f t="shared" si="8"/>
        <v>0.18846153846153846</v>
      </c>
      <c r="Q6" s="18">
        <f t="shared" si="9"/>
        <v>9.6153846153846159E-2</v>
      </c>
      <c r="R6" s="19">
        <f t="shared" si="10"/>
        <v>0.29230769230769232</v>
      </c>
      <c r="S6" s="3">
        <f t="shared" si="11"/>
        <v>62</v>
      </c>
      <c r="T6" s="10">
        <f t="array" ref="T6">SUM((D6:F6-G6/3)^2)/(G6/3)</f>
        <v>7.6000000000000005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62.297406807131281</v>
      </c>
      <c r="B7" s="43">
        <f>grossengottern!B4</f>
        <v>0</v>
      </c>
      <c r="C7" s="43">
        <v>3.75</v>
      </c>
      <c r="D7" s="43">
        <v>33</v>
      </c>
      <c r="E7" s="43">
        <v>15</v>
      </c>
      <c r="F7" s="43">
        <v>13</v>
      </c>
      <c r="G7" s="24">
        <f t="shared" si="0"/>
        <v>61</v>
      </c>
      <c r="I7" s="20">
        <f t="shared" si="1"/>
        <v>5</v>
      </c>
      <c r="J7" s="20">
        <f t="shared" si="2"/>
        <v>1</v>
      </c>
      <c r="K7" s="21">
        <f t="shared" si="3"/>
        <v>9</v>
      </c>
      <c r="L7" s="17">
        <f t="shared" si="4"/>
        <v>15</v>
      </c>
      <c r="M7" s="17">
        <f t="shared" si="5"/>
        <v>7</v>
      </c>
      <c r="N7" s="17">
        <f t="shared" si="6"/>
        <v>9</v>
      </c>
      <c r="O7" s="18">
        <f t="shared" si="7"/>
        <v>0.20491803278688525</v>
      </c>
      <c r="P7" s="18">
        <f t="shared" si="8"/>
        <v>4.0983606557377051E-3</v>
      </c>
      <c r="Q7" s="18">
        <f t="shared" si="9"/>
        <v>0.33196721311475408</v>
      </c>
      <c r="R7" s="19">
        <f t="shared" si="10"/>
        <v>0.54098360655737698</v>
      </c>
      <c r="S7" s="3">
        <f t="shared" si="11"/>
        <v>76</v>
      </c>
      <c r="T7" s="10">
        <f t="array" ref="T7">SUM((D7:F7-G7/3)^2)/(G7/3)</f>
        <v>11.934426229508198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56.208825357364816</v>
      </c>
      <c r="B8" s="43">
        <f>grossengottern!B15</f>
        <v>0</v>
      </c>
      <c r="C8" s="43">
        <v>3.4</v>
      </c>
      <c r="D8" s="43">
        <v>31</v>
      </c>
      <c r="E8" s="43">
        <v>14</v>
      </c>
      <c r="F8" s="43">
        <v>12</v>
      </c>
      <c r="G8" s="24">
        <f t="shared" si="0"/>
        <v>57</v>
      </c>
      <c r="I8" s="20">
        <f t="shared" si="1"/>
        <v>5</v>
      </c>
      <c r="J8" s="20">
        <f t="shared" si="2"/>
        <v>1</v>
      </c>
      <c r="K8" s="21">
        <f t="shared" si="3"/>
        <v>9</v>
      </c>
      <c r="L8" s="17">
        <f t="shared" si="4"/>
        <v>15</v>
      </c>
      <c r="M8" s="17">
        <f t="shared" si="5"/>
        <v>7</v>
      </c>
      <c r="N8" s="17">
        <f t="shared" si="6"/>
        <v>9</v>
      </c>
      <c r="O8" s="18">
        <f t="shared" si="7"/>
        <v>0.21929824561403508</v>
      </c>
      <c r="P8" s="18">
        <f t="shared" si="8"/>
        <v>4.3859649122807015E-3</v>
      </c>
      <c r="Q8" s="18">
        <f t="shared" si="9"/>
        <v>0.35526315789473684</v>
      </c>
      <c r="R8" s="19">
        <f t="shared" si="10"/>
        <v>0.57894736842105265</v>
      </c>
      <c r="S8" s="3">
        <f t="shared" si="11"/>
        <v>72</v>
      </c>
      <c r="T8" s="10">
        <f t="array" ref="T8">SUM((D8:F8-G8/3)^2)/(G8/3)</f>
        <v>11.473684210526315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76.399692149820424</v>
      </c>
      <c r="B9" s="43">
        <f>grossengottern!B19</f>
        <v>0</v>
      </c>
      <c r="C9" s="43">
        <v>4.6100000000000003</v>
      </c>
      <c r="D9" s="43">
        <v>37</v>
      </c>
      <c r="E9" s="43">
        <v>18</v>
      </c>
      <c r="F9" s="43">
        <v>22</v>
      </c>
      <c r="G9" s="24">
        <f t="shared" si="0"/>
        <v>77</v>
      </c>
      <c r="I9" s="20">
        <f t="shared" si="1"/>
        <v>3</v>
      </c>
      <c r="J9" s="20">
        <f t="shared" si="2"/>
        <v>5</v>
      </c>
      <c r="K9" s="21">
        <f t="shared" si="3"/>
        <v>11</v>
      </c>
      <c r="L9" s="17">
        <f t="shared" si="4"/>
        <v>19</v>
      </c>
      <c r="M9" s="17">
        <f t="shared" si="5"/>
        <v>7</v>
      </c>
      <c r="N9" s="17">
        <f t="shared" si="6"/>
        <v>11</v>
      </c>
      <c r="O9" s="18">
        <f t="shared" si="7"/>
        <v>5.844155844155844E-2</v>
      </c>
      <c r="P9" s="18">
        <f t="shared" si="8"/>
        <v>8.1168831168831168E-2</v>
      </c>
      <c r="Q9" s="18">
        <f t="shared" si="9"/>
        <v>0.39285714285714285</v>
      </c>
      <c r="R9" s="19">
        <f t="shared" si="10"/>
        <v>0.53246753246753242</v>
      </c>
      <c r="S9" s="3">
        <f t="shared" si="11"/>
        <v>68</v>
      </c>
      <c r="T9" s="10">
        <f t="array" ref="T9">SUM((D9:F9-G9/3)^2)/(G9/3)</f>
        <v>7.8181818181818183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50.954356846473033</v>
      </c>
      <c r="B10" s="43">
        <f>grossengottern!B12</f>
        <v>0</v>
      </c>
      <c r="C10" s="43">
        <v>3.07</v>
      </c>
      <c r="D10" s="43">
        <v>29</v>
      </c>
      <c r="E10" s="43">
        <v>12</v>
      </c>
      <c r="F10" s="43">
        <v>10</v>
      </c>
      <c r="G10" s="24">
        <f t="shared" si="0"/>
        <v>51</v>
      </c>
      <c r="I10" s="20">
        <f t="shared" si="1"/>
        <v>7</v>
      </c>
      <c r="J10" s="20">
        <f t="shared" si="2"/>
        <v>3</v>
      </c>
      <c r="K10" s="21">
        <f t="shared" si="3"/>
        <v>11</v>
      </c>
      <c r="L10" s="17">
        <f t="shared" si="4"/>
        <v>21</v>
      </c>
      <c r="M10" s="17">
        <f t="shared" si="5"/>
        <v>9</v>
      </c>
      <c r="N10" s="17">
        <f t="shared" si="6"/>
        <v>11</v>
      </c>
      <c r="O10" s="18">
        <f t="shared" si="7"/>
        <v>0.48039215686274511</v>
      </c>
      <c r="P10" s="18">
        <f t="shared" si="8"/>
        <v>4.4117647058823532E-2</v>
      </c>
      <c r="Q10" s="18">
        <f t="shared" si="9"/>
        <v>0.59313725490196079</v>
      </c>
      <c r="R10" s="19">
        <f t="shared" si="10"/>
        <v>1.1176470588235294</v>
      </c>
      <c r="S10" s="3">
        <f t="shared" si="11"/>
        <v>72</v>
      </c>
      <c r="T10" s="10">
        <f t="array" ref="T10">SUM((D10:F10-G10/3)^2)/(G10/3)</f>
        <v>12.823529411764707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21" si="12">C11/B$1</f>
        <v>53.515034809657841</v>
      </c>
      <c r="B11" s="43">
        <f>grossengottern!B10</f>
        <v>0</v>
      </c>
      <c r="C11" s="43">
        <v>3.2</v>
      </c>
      <c r="D11" s="43">
        <v>31</v>
      </c>
      <c r="E11" s="43">
        <v>10</v>
      </c>
      <c r="F11" s="43">
        <v>13</v>
      </c>
      <c r="G11" s="24">
        <f t="shared" si="0"/>
        <v>54</v>
      </c>
      <c r="I11" s="20">
        <f t="shared" si="1"/>
        <v>8</v>
      </c>
      <c r="J11" s="20">
        <f t="shared" si="2"/>
        <v>14</v>
      </c>
      <c r="K11" s="21">
        <f t="shared" si="3"/>
        <v>2</v>
      </c>
      <c r="L11" s="17">
        <f t="shared" si="4"/>
        <v>24</v>
      </c>
      <c r="M11" s="17">
        <f t="shared" si="5"/>
        <v>11</v>
      </c>
      <c r="N11" s="17">
        <f t="shared" si="6"/>
        <v>14</v>
      </c>
      <c r="O11" s="18">
        <f t="shared" si="7"/>
        <v>0.59259259259259256</v>
      </c>
      <c r="P11" s="18">
        <f t="shared" si="8"/>
        <v>0.90740740740740744</v>
      </c>
      <c r="Q11" s="18">
        <f t="shared" si="9"/>
        <v>1.8518518518518517E-2</v>
      </c>
      <c r="R11" s="19">
        <f t="shared" si="10"/>
        <v>1.5185185185185186</v>
      </c>
      <c r="S11" s="3">
        <f t="shared" si="11"/>
        <v>78</v>
      </c>
      <c r="T11" s="10">
        <f t="array" ref="T11">SUM((D11:F11-G11/3)^2)/(G11/3)</f>
        <v>14.333333333333334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12"/>
        <v>63.716338320248866</v>
      </c>
      <c r="B12" s="43">
        <f>grossengottern!B18</f>
        <v>0</v>
      </c>
      <c r="C12" s="43">
        <v>3.81</v>
      </c>
      <c r="D12" s="43">
        <v>35</v>
      </c>
      <c r="E12" s="43">
        <v>17</v>
      </c>
      <c r="F12" s="43">
        <v>12</v>
      </c>
      <c r="G12" s="24">
        <f t="shared" si="0"/>
        <v>64</v>
      </c>
      <c r="I12" s="20">
        <f t="shared" si="1"/>
        <v>6</v>
      </c>
      <c r="J12" s="20">
        <f t="shared" si="2"/>
        <v>4</v>
      </c>
      <c r="K12" s="21">
        <f t="shared" si="3"/>
        <v>16</v>
      </c>
      <c r="L12" s="17">
        <f t="shared" si="4"/>
        <v>26</v>
      </c>
      <c r="M12" s="17">
        <f t="shared" si="5"/>
        <v>11</v>
      </c>
      <c r="N12" s="17">
        <f t="shared" si="6"/>
        <v>16</v>
      </c>
      <c r="O12" s="18">
        <f t="shared" si="7"/>
        <v>0.28125</v>
      </c>
      <c r="P12" s="18">
        <f t="shared" si="8"/>
        <v>6.25E-2</v>
      </c>
      <c r="Q12" s="18">
        <f t="shared" si="9"/>
        <v>1</v>
      </c>
      <c r="R12" s="19">
        <f t="shared" si="10"/>
        <v>1.34375</v>
      </c>
      <c r="S12" s="3">
        <f t="shared" si="11"/>
        <v>82</v>
      </c>
      <c r="T12" s="10">
        <f t="array" ref="T12">SUM((D12:F12-G12/3)^2)/(G12/3)</f>
        <v>13.718749999999998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12"/>
        <v>45.32054510442898</v>
      </c>
      <c r="B13" s="43">
        <f>grossengottern!B8</f>
        <v>0</v>
      </c>
      <c r="C13" s="43">
        <v>2.71</v>
      </c>
      <c r="D13" s="43">
        <v>18</v>
      </c>
      <c r="E13" s="43">
        <v>16</v>
      </c>
      <c r="F13" s="43">
        <v>11</v>
      </c>
      <c r="G13" s="24">
        <f t="shared" si="0"/>
        <v>45</v>
      </c>
      <c r="I13" s="20">
        <f t="shared" si="1"/>
        <v>9</v>
      </c>
      <c r="J13" s="20">
        <f t="shared" si="2"/>
        <v>19</v>
      </c>
      <c r="K13" s="21">
        <f t="shared" si="3"/>
        <v>1</v>
      </c>
      <c r="L13" s="17">
        <f t="shared" si="4"/>
        <v>29</v>
      </c>
      <c r="M13" s="17">
        <f t="shared" si="5"/>
        <v>14</v>
      </c>
      <c r="N13" s="17">
        <f t="shared" si="6"/>
        <v>19</v>
      </c>
      <c r="O13" s="18">
        <f t="shared" si="7"/>
        <v>0.9</v>
      </c>
      <c r="P13" s="18">
        <f t="shared" si="8"/>
        <v>2.0055555555555555</v>
      </c>
      <c r="Q13" s="18">
        <f t="shared" si="9"/>
        <v>5.5555555555555558E-3</v>
      </c>
      <c r="R13" s="19">
        <f t="shared" si="10"/>
        <v>2.911111111111111</v>
      </c>
      <c r="S13" s="3">
        <f t="shared" si="11"/>
        <v>24</v>
      </c>
      <c r="T13" s="10">
        <f t="array" ref="T13">SUM((D13:F13-G13/3)^2)/(G13/3)</f>
        <v>1.7333333333333334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12"/>
        <v>61.207821063546156</v>
      </c>
      <c r="B14" s="43">
        <f>grossengottern!B13</f>
        <v>0</v>
      </c>
      <c r="C14" s="43">
        <v>3.66</v>
      </c>
      <c r="D14" s="43">
        <v>26</v>
      </c>
      <c r="E14" s="43">
        <v>20</v>
      </c>
      <c r="F14" s="43">
        <v>16</v>
      </c>
      <c r="G14" s="24">
        <f t="shared" si="0"/>
        <v>62</v>
      </c>
      <c r="I14" s="20">
        <f t="shared" si="1"/>
        <v>10</v>
      </c>
      <c r="J14" s="20">
        <f t="shared" si="2"/>
        <v>18</v>
      </c>
      <c r="K14" s="21">
        <f t="shared" si="3"/>
        <v>2</v>
      </c>
      <c r="L14" s="17">
        <f t="shared" si="4"/>
        <v>30</v>
      </c>
      <c r="M14" s="17">
        <f t="shared" si="5"/>
        <v>14</v>
      </c>
      <c r="N14" s="17">
        <f t="shared" si="6"/>
        <v>18</v>
      </c>
      <c r="O14" s="18">
        <f t="shared" si="7"/>
        <v>0.80645161290322576</v>
      </c>
      <c r="P14" s="18">
        <f t="shared" si="8"/>
        <v>1.3064516129032258</v>
      </c>
      <c r="Q14" s="18">
        <f t="shared" si="9"/>
        <v>1.6129032258064516E-2</v>
      </c>
      <c r="R14" s="19">
        <f t="shared" si="10"/>
        <v>2.129032258064516</v>
      </c>
      <c r="S14" s="3">
        <f t="shared" si="11"/>
        <v>32</v>
      </c>
      <c r="T14" s="10">
        <f t="array" ref="T14">SUM((D14:F14-G14/3)^2)/(G14/3)</f>
        <v>2.4516129032258065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12"/>
        <v>65.221448674270491</v>
      </c>
      <c r="B15" s="43">
        <f>grossengottern!B14</f>
        <v>0</v>
      </c>
      <c r="C15" s="43">
        <v>3.9</v>
      </c>
      <c r="D15" s="43">
        <v>38</v>
      </c>
      <c r="E15" s="43">
        <v>11</v>
      </c>
      <c r="F15" s="43">
        <v>17</v>
      </c>
      <c r="G15" s="24">
        <f t="shared" si="0"/>
        <v>66</v>
      </c>
      <c r="I15" s="20">
        <f t="shared" si="1"/>
        <v>10</v>
      </c>
      <c r="J15" s="20">
        <f t="shared" si="2"/>
        <v>22</v>
      </c>
      <c r="K15" s="21">
        <f t="shared" si="3"/>
        <v>2</v>
      </c>
      <c r="L15" s="17">
        <f t="shared" si="4"/>
        <v>34</v>
      </c>
      <c r="M15" s="17">
        <f t="shared" si="5"/>
        <v>16</v>
      </c>
      <c r="N15" s="17">
        <f t="shared" si="6"/>
        <v>22</v>
      </c>
      <c r="O15" s="18">
        <f t="shared" si="7"/>
        <v>0.75757575757575757</v>
      </c>
      <c r="P15" s="18">
        <f t="shared" si="8"/>
        <v>1.8333333333333333</v>
      </c>
      <c r="Q15" s="18">
        <f t="shared" si="9"/>
        <v>1.5151515151515152E-2</v>
      </c>
      <c r="R15" s="19">
        <f t="shared" si="10"/>
        <v>2.606060606060606</v>
      </c>
      <c r="S15" s="3">
        <f t="shared" si="11"/>
        <v>96</v>
      </c>
      <c r="T15" s="10">
        <f t="array" ref="T15">SUM((D15:F15-G15/3)^2)/(G15/3)</f>
        <v>18.272727272727273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12"/>
        <v>67.06102799585247</v>
      </c>
      <c r="B16" s="43">
        <f>grossengottern!B16</f>
        <v>0</v>
      </c>
      <c r="C16" s="43">
        <v>4.01</v>
      </c>
      <c r="D16" s="43">
        <v>36</v>
      </c>
      <c r="E16" s="43">
        <v>20</v>
      </c>
      <c r="F16" s="43">
        <v>12</v>
      </c>
      <c r="G16" s="24">
        <f t="shared" si="0"/>
        <v>68</v>
      </c>
      <c r="I16" s="20">
        <f t="shared" si="1"/>
        <v>4</v>
      </c>
      <c r="J16" s="20">
        <f t="shared" si="2"/>
        <v>12</v>
      </c>
      <c r="K16" s="21">
        <f t="shared" si="3"/>
        <v>20</v>
      </c>
      <c r="L16" s="17">
        <f t="shared" si="4"/>
        <v>36</v>
      </c>
      <c r="M16" s="17">
        <f t="shared" si="5"/>
        <v>12</v>
      </c>
      <c r="N16" s="17">
        <f t="shared" si="6"/>
        <v>20</v>
      </c>
      <c r="O16" s="18">
        <f t="shared" si="7"/>
        <v>0.11764705882352941</v>
      </c>
      <c r="P16" s="18">
        <f t="shared" si="8"/>
        <v>0.52941176470588236</v>
      </c>
      <c r="Q16" s="18">
        <f t="shared" si="9"/>
        <v>1.4705882352941178</v>
      </c>
      <c r="R16" s="19">
        <f t="shared" si="10"/>
        <v>2.1176470588235294</v>
      </c>
      <c r="S16" s="3">
        <f t="shared" si="11"/>
        <v>80</v>
      </c>
      <c r="T16" s="10">
        <f t="array" ref="T16">SUM((D16:F16-G16/3)^2)/(G16/3)</f>
        <v>13.176470588235292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12"/>
        <v>62.211227966227241</v>
      </c>
      <c r="B17" s="43">
        <f>grossengottern!B7</f>
        <v>0</v>
      </c>
      <c r="C17" s="43">
        <v>3.72</v>
      </c>
      <c r="D17" s="43">
        <v>28</v>
      </c>
      <c r="E17" s="43">
        <v>13</v>
      </c>
      <c r="F17" s="43">
        <v>21</v>
      </c>
      <c r="G17" s="24">
        <f t="shared" si="0"/>
        <v>62</v>
      </c>
      <c r="I17" s="20">
        <f t="shared" si="1"/>
        <v>6</v>
      </c>
      <c r="J17" s="20">
        <f t="shared" si="2"/>
        <v>10</v>
      </c>
      <c r="K17" s="21">
        <f t="shared" si="3"/>
        <v>22</v>
      </c>
      <c r="L17" s="17">
        <f t="shared" si="4"/>
        <v>38</v>
      </c>
      <c r="M17" s="17">
        <f t="shared" si="5"/>
        <v>14</v>
      </c>
      <c r="N17" s="17">
        <f t="shared" si="6"/>
        <v>22</v>
      </c>
      <c r="O17" s="18">
        <f t="shared" si="7"/>
        <v>0.29032258064516131</v>
      </c>
      <c r="P17" s="18">
        <f t="shared" si="8"/>
        <v>0.40322580645161288</v>
      </c>
      <c r="Q17" s="18">
        <f t="shared" si="9"/>
        <v>1.9516129032258065</v>
      </c>
      <c r="R17" s="19">
        <f t="shared" si="10"/>
        <v>2.645161290322581</v>
      </c>
      <c r="S17" s="3">
        <f t="shared" si="11"/>
        <v>46</v>
      </c>
      <c r="T17" s="10">
        <f t="array" ref="T17">SUM((D17:F17-G17/3)^2)/(G17/3)</f>
        <v>5.4516129032258061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12"/>
        <v>57.194193452821814</v>
      </c>
      <c r="B18" s="43">
        <f>grossengottern!B6</f>
        <v>0</v>
      </c>
      <c r="C18" s="43">
        <v>3.42</v>
      </c>
      <c r="D18" s="43">
        <v>22</v>
      </c>
      <c r="E18" s="43">
        <v>14</v>
      </c>
      <c r="F18" s="43">
        <v>21</v>
      </c>
      <c r="G18" s="24">
        <f t="shared" si="0"/>
        <v>57</v>
      </c>
      <c r="I18" s="20">
        <f t="shared" si="1"/>
        <v>13</v>
      </c>
      <c r="J18" s="20">
        <f t="shared" si="2"/>
        <v>1</v>
      </c>
      <c r="K18" s="21">
        <f t="shared" si="3"/>
        <v>27</v>
      </c>
      <c r="L18" s="17">
        <f t="shared" si="4"/>
        <v>41</v>
      </c>
      <c r="M18" s="17">
        <f t="shared" si="5"/>
        <v>20</v>
      </c>
      <c r="N18" s="17">
        <f t="shared" si="6"/>
        <v>27</v>
      </c>
      <c r="O18" s="18">
        <f t="shared" si="7"/>
        <v>1.4824561403508771</v>
      </c>
      <c r="P18" s="18">
        <f t="shared" si="8"/>
        <v>4.3859649122807015E-3</v>
      </c>
      <c r="Q18" s="18">
        <f t="shared" si="9"/>
        <v>3.1973684210526314</v>
      </c>
      <c r="R18" s="19">
        <f t="shared" si="10"/>
        <v>4.6842105263157894</v>
      </c>
      <c r="S18" s="3">
        <f t="shared" si="11"/>
        <v>30</v>
      </c>
      <c r="T18" s="10">
        <f t="array" ref="T18">SUM((D18:F18-G18/3)^2)/(G18/3)</f>
        <v>2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12"/>
        <v>59.869945193304709</v>
      </c>
      <c r="B19" s="43">
        <f>grossengottern!B9</f>
        <v>0</v>
      </c>
      <c r="C19" s="43">
        <v>3.58</v>
      </c>
      <c r="D19" s="43">
        <v>37</v>
      </c>
      <c r="E19" s="43">
        <v>12</v>
      </c>
      <c r="F19" s="43">
        <v>11</v>
      </c>
      <c r="G19" s="24">
        <f t="shared" si="0"/>
        <v>60</v>
      </c>
      <c r="I19" s="20">
        <f t="shared" si="1"/>
        <v>14</v>
      </c>
      <c r="J19" s="20">
        <f t="shared" si="2"/>
        <v>12</v>
      </c>
      <c r="K19" s="21">
        <f t="shared" si="3"/>
        <v>16</v>
      </c>
      <c r="L19" s="17">
        <f t="shared" si="4"/>
        <v>42</v>
      </c>
      <c r="M19" s="17">
        <f t="shared" si="5"/>
        <v>15</v>
      </c>
      <c r="N19" s="17">
        <f t="shared" si="6"/>
        <v>16</v>
      </c>
      <c r="O19" s="18">
        <f t="shared" si="7"/>
        <v>1.6333333333333333</v>
      </c>
      <c r="P19" s="18">
        <f t="shared" si="8"/>
        <v>0.6</v>
      </c>
      <c r="Q19" s="18">
        <f t="shared" si="9"/>
        <v>1.0666666666666667</v>
      </c>
      <c r="R19" s="19">
        <f t="shared" si="10"/>
        <v>3.3</v>
      </c>
      <c r="S19" s="3">
        <f t="shared" si="11"/>
        <v>102</v>
      </c>
      <c r="T19" s="10">
        <f t="array" ref="T19">SUM((D19:F19-G19/3)^2)/(G19/3)</f>
        <v>21.7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12"/>
        <v>56.859724485261452</v>
      </c>
      <c r="B20" s="43">
        <f>grossengottern!B5</f>
        <v>0</v>
      </c>
      <c r="C20" s="43">
        <v>3.4</v>
      </c>
      <c r="D20" s="43">
        <v>21</v>
      </c>
      <c r="E20" s="43">
        <v>15</v>
      </c>
      <c r="F20" s="43">
        <v>21</v>
      </c>
      <c r="G20" s="24">
        <f t="shared" si="0"/>
        <v>57</v>
      </c>
      <c r="I20" s="20">
        <f t="shared" si="1"/>
        <v>15</v>
      </c>
      <c r="J20" s="20">
        <f t="shared" si="2"/>
        <v>3</v>
      </c>
      <c r="K20" s="21">
        <f t="shared" si="3"/>
        <v>27</v>
      </c>
      <c r="L20" s="17">
        <f t="shared" si="4"/>
        <v>45</v>
      </c>
      <c r="M20" s="17">
        <f t="shared" si="5"/>
        <v>21</v>
      </c>
      <c r="N20" s="17">
        <f t="shared" si="6"/>
        <v>27</v>
      </c>
      <c r="O20" s="18">
        <f t="shared" si="7"/>
        <v>1.9736842105263157</v>
      </c>
      <c r="P20" s="18">
        <f t="shared" si="8"/>
        <v>3.9473684210526314E-2</v>
      </c>
      <c r="Q20" s="18">
        <f t="shared" si="9"/>
        <v>3.1973684210526314</v>
      </c>
      <c r="R20" s="19">
        <f t="shared" si="10"/>
        <v>5.2105263157894735</v>
      </c>
      <c r="S20" s="3">
        <f t="shared" si="11"/>
        <v>24</v>
      </c>
      <c r="T20" s="10">
        <f t="array" ref="T20">SUM((D20:F20-G20/3)^2)/(G20/3)</f>
        <v>1.263157894736842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12"/>
        <v>82.446600503629099</v>
      </c>
      <c r="B21" s="43">
        <f>grossengottern!B11</f>
        <v>0</v>
      </c>
      <c r="C21" s="43">
        <v>4.93</v>
      </c>
      <c r="D21" s="43">
        <v>40</v>
      </c>
      <c r="E21" s="43">
        <v>15</v>
      </c>
      <c r="F21" s="43">
        <v>28</v>
      </c>
      <c r="G21" s="24">
        <f t="shared" si="0"/>
        <v>83</v>
      </c>
      <c r="I21" s="20">
        <f t="shared" si="1"/>
        <v>3</v>
      </c>
      <c r="J21" s="20">
        <f t="shared" si="2"/>
        <v>23</v>
      </c>
      <c r="K21" s="21">
        <f t="shared" si="3"/>
        <v>29</v>
      </c>
      <c r="L21" s="17">
        <f t="shared" si="4"/>
        <v>55</v>
      </c>
      <c r="M21" s="17">
        <f t="shared" si="5"/>
        <v>16</v>
      </c>
      <c r="N21" s="17">
        <f t="shared" si="6"/>
        <v>29</v>
      </c>
      <c r="O21" s="18">
        <f t="shared" si="7"/>
        <v>5.4216867469879519E-2</v>
      </c>
      <c r="P21" s="18">
        <f t="shared" si="8"/>
        <v>1.5933734939759037</v>
      </c>
      <c r="Q21" s="18">
        <f t="shared" si="9"/>
        <v>2.5331325301204819</v>
      </c>
      <c r="R21" s="19">
        <f t="shared" si="10"/>
        <v>4.1807228915662655</v>
      </c>
      <c r="S21" s="3">
        <f t="shared" si="11"/>
        <v>76</v>
      </c>
      <c r="T21" s="10">
        <f t="array" ref="T21">SUM((D21:F21-G21/3)^2)/(G21/3)</f>
        <v>11.301204819277107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/>
      <c r="B22" s="43"/>
      <c r="C22" s="43"/>
      <c r="D22" s="43"/>
      <c r="E22" s="43"/>
      <c r="F22" s="43"/>
      <c r="G22" s="24"/>
      <c r="I22" s="20"/>
      <c r="J22" s="20"/>
      <c r="K22" s="21"/>
      <c r="L22" s="17"/>
      <c r="M22" s="17"/>
      <c r="N22" s="17"/>
      <c r="O22" s="18"/>
      <c r="P22" s="18"/>
      <c r="Q22" s="18"/>
      <c r="R22" s="19"/>
      <c r="S22" s="3"/>
      <c r="T22" s="10"/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/>
      <c r="B23" s="43"/>
      <c r="C23" s="43"/>
      <c r="D23" s="43"/>
      <c r="E23" s="43"/>
      <c r="F23" s="43"/>
      <c r="G23" s="24"/>
      <c r="I23" s="20"/>
      <c r="J23" s="20"/>
      <c r="K23" s="21"/>
      <c r="L23" s="17"/>
      <c r="M23" s="17"/>
      <c r="N23" s="17"/>
      <c r="O23" s="18"/>
      <c r="P23" s="18"/>
      <c r="Q23" s="18"/>
      <c r="R23" s="19"/>
      <c r="S23" s="3"/>
      <c r="T23" s="10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/>
      <c r="B24" s="43"/>
      <c r="C24" s="43"/>
      <c r="D24" s="43"/>
      <c r="E24" s="43"/>
      <c r="F24" s="43"/>
      <c r="G24" s="24"/>
      <c r="I24" s="20"/>
      <c r="J24" s="20"/>
      <c r="K24" s="21"/>
      <c r="L24" s="17"/>
      <c r="M24" s="17"/>
      <c r="N24" s="17"/>
      <c r="O24" s="18"/>
      <c r="P24" s="18"/>
      <c r="Q24" s="18"/>
      <c r="R24" s="19"/>
      <c r="S24" s="3"/>
      <c r="T24" s="10"/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ref="A25:A26" si="13">C25/B$1</f>
        <v>0</v>
      </c>
      <c r="B25" s="43"/>
      <c r="C25" s="43"/>
      <c r="D25" s="43"/>
      <c r="E25" s="43"/>
      <c r="F25" s="43"/>
      <c r="G25" s="24"/>
      <c r="I25" s="20"/>
      <c r="J25" s="20"/>
      <c r="K25" s="21"/>
      <c r="L25" s="17"/>
      <c r="M25" s="17"/>
      <c r="N25" s="17"/>
      <c r="O25" s="18"/>
      <c r="P25" s="18"/>
      <c r="Q25" s="18"/>
      <c r="R25" s="19"/>
      <c r="S25" s="3"/>
      <c r="T25" s="10"/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13"/>
        <v>0</v>
      </c>
      <c r="B26" s="43"/>
      <c r="C26" s="43"/>
      <c r="D26" s="43"/>
      <c r="E26" s="43"/>
      <c r="F26" s="43"/>
      <c r="G26" s="24"/>
      <c r="I26" s="20"/>
      <c r="J26" s="20"/>
      <c r="K26" s="21"/>
      <c r="L26" s="17"/>
      <c r="M26" s="17"/>
      <c r="N26" s="17"/>
      <c r="O26" s="18"/>
      <c r="P26" s="18"/>
      <c r="Q26" s="18"/>
      <c r="R26" s="19"/>
      <c r="S26" s="3"/>
      <c r="T26" s="10"/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/>
      <c r="B27" s="43"/>
      <c r="C27" s="43"/>
      <c r="D27" s="43"/>
      <c r="E27" s="43"/>
      <c r="F27" s="43"/>
      <c r="G27" s="24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/>
      <c r="B28" s="43"/>
      <c r="C28" s="43"/>
      <c r="D28" s="43"/>
      <c r="E28" s="43"/>
      <c r="F28" s="43"/>
      <c r="G28" s="24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/>
      <c r="B29" s="43"/>
      <c r="C29" s="43"/>
      <c r="D29" s="43"/>
      <c r="E29" s="43"/>
      <c r="F29" s="43"/>
      <c r="G29" s="24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/>
      <c r="B30" s="43"/>
      <c r="C30" s="43"/>
      <c r="D30" s="43"/>
      <c r="E30" s="43"/>
      <c r="F30" s="43"/>
      <c r="G30" s="24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/>
      <c r="B31" s="43"/>
      <c r="C31" s="43"/>
      <c r="D31" s="43"/>
      <c r="E31" s="43"/>
      <c r="F31" s="43"/>
      <c r="G31" s="24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/>
      <c r="B32" s="43"/>
      <c r="C32" s="43"/>
      <c r="D32" s="43"/>
      <c r="E32" s="43"/>
      <c r="F32" s="43"/>
      <c r="G32" s="24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43"/>
      <c r="C33" s="43"/>
      <c r="D33" s="43"/>
      <c r="E33" s="43"/>
      <c r="F33" s="43"/>
      <c r="G33" s="24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43"/>
      <c r="C34" s="43"/>
      <c r="D34" s="43"/>
      <c r="E34" s="43"/>
      <c r="F34" s="43"/>
      <c r="G34" s="24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43"/>
      <c r="C35" s="43"/>
      <c r="D35" s="43"/>
      <c r="E35" s="43"/>
      <c r="F35" s="43"/>
      <c r="G35" s="24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43"/>
      <c r="C36" s="43"/>
      <c r="D36" s="43"/>
      <c r="E36" s="43"/>
      <c r="F36" s="43"/>
      <c r="G36" s="24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43"/>
      <c r="C37" s="43"/>
      <c r="D37" s="43"/>
      <c r="E37" s="43"/>
      <c r="F37" s="43"/>
      <c r="G37" s="24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43"/>
      <c r="C38" s="43"/>
      <c r="D38" s="43"/>
      <c r="E38" s="43"/>
      <c r="F38" s="43"/>
      <c r="G38" s="24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43"/>
      <c r="C39" s="43"/>
      <c r="D39" s="43"/>
      <c r="E39" s="43"/>
      <c r="F39" s="43"/>
      <c r="G39" s="24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43"/>
      <c r="C40" s="43"/>
      <c r="D40" s="43"/>
      <c r="E40" s="43"/>
      <c r="F40" s="43"/>
      <c r="G40" s="24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43"/>
      <c r="C41" s="43"/>
      <c r="D41" s="43"/>
      <c r="E41" s="43"/>
      <c r="F41" s="43"/>
      <c r="G41" s="24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43"/>
      <c r="C42" s="43"/>
      <c r="D42" s="43"/>
      <c r="E42" s="43"/>
      <c r="F42" s="43"/>
      <c r="G42" s="24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43"/>
      <c r="C43" s="43"/>
      <c r="D43" s="43"/>
      <c r="E43" s="43"/>
      <c r="F43" s="43"/>
      <c r="G43" s="24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43"/>
      <c r="C44" s="43"/>
      <c r="D44" s="43"/>
      <c r="E44" s="43"/>
      <c r="F44" s="43"/>
      <c r="G44" s="24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43"/>
      <c r="C45" s="43"/>
      <c r="D45" s="43"/>
      <c r="E45" s="43"/>
      <c r="F45" s="43"/>
      <c r="G45" s="24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43"/>
      <c r="C46" s="43"/>
      <c r="D46" s="43"/>
      <c r="E46" s="43"/>
      <c r="F46" s="43"/>
      <c r="G46" s="24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43"/>
      <c r="C47" s="43"/>
      <c r="D47" s="43"/>
      <c r="E47" s="43"/>
      <c r="F47" s="43"/>
      <c r="G47" s="24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43"/>
      <c r="C48" s="43"/>
      <c r="D48" s="43"/>
      <c r="E48" s="43"/>
      <c r="F48" s="43"/>
      <c r="G48" s="24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43"/>
      <c r="C49" s="43"/>
      <c r="D49" s="43"/>
      <c r="E49" s="43"/>
      <c r="F49" s="43"/>
      <c r="G49" s="24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43"/>
      <c r="C50" s="43"/>
      <c r="D50" s="43"/>
      <c r="E50" s="43"/>
      <c r="F50" s="43"/>
      <c r="G50" s="24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43"/>
      <c r="C51" s="43"/>
      <c r="D51" s="43"/>
      <c r="E51" s="43"/>
      <c r="F51" s="43"/>
      <c r="G51" s="24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43"/>
      <c r="C52" s="43"/>
      <c r="D52" s="43"/>
      <c r="E52" s="43"/>
      <c r="F52" s="43"/>
      <c r="G52" s="24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43"/>
      <c r="C53" s="43"/>
      <c r="D53" s="43"/>
      <c r="E53" s="43"/>
      <c r="F53" s="43"/>
      <c r="G53" s="24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43"/>
      <c r="C54" s="43"/>
      <c r="D54" s="43"/>
      <c r="E54" s="43"/>
      <c r="F54" s="43"/>
      <c r="G54" s="24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x14ac:dyDescent="0.35">
      <c r="A55" s="23"/>
      <c r="B55" s="43"/>
      <c r="C55" s="43"/>
      <c r="D55" s="43"/>
      <c r="E55" s="43"/>
      <c r="F55" s="43"/>
      <c r="G55" s="24"/>
      <c r="I55" s="20"/>
      <c r="J55" s="20"/>
      <c r="K55" s="21"/>
      <c r="L55" s="17"/>
      <c r="M55" s="17"/>
      <c r="N55" s="17"/>
      <c r="O55" s="18"/>
      <c r="P55" s="18"/>
      <c r="Q55" s="18"/>
      <c r="R55" s="19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x14ac:dyDescent="0.35">
      <c r="A56" s="23"/>
      <c r="B56" s="43"/>
      <c r="C56" s="43"/>
      <c r="D56" s="43"/>
      <c r="E56" s="43"/>
      <c r="F56" s="43"/>
      <c r="G56" s="24"/>
      <c r="I56" s="20"/>
      <c r="J56" s="20"/>
      <c r="K56" s="21"/>
      <c r="L56" s="17"/>
      <c r="M56" s="17"/>
      <c r="N56" s="17"/>
      <c r="O56" s="18"/>
      <c r="P56" s="18"/>
      <c r="Q56" s="18"/>
      <c r="R56" s="19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23"/>
      <c r="B57" s="43"/>
      <c r="C57" s="43"/>
      <c r="D57" s="43"/>
      <c r="E57" s="43"/>
      <c r="F57" s="43"/>
      <c r="G57" s="24"/>
      <c r="I57" s="20"/>
      <c r="J57" s="20"/>
      <c r="K57" s="21"/>
      <c r="L57" s="17"/>
      <c r="M57" s="17"/>
      <c r="N57" s="17"/>
      <c r="O57" s="18"/>
      <c r="P57" s="18"/>
      <c r="Q57" s="18"/>
      <c r="R57" s="19"/>
      <c r="S57" s="3"/>
      <c r="T57" s="10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23"/>
      <c r="B58" s="43"/>
      <c r="C58" s="43"/>
      <c r="D58" s="43"/>
      <c r="E58" s="43"/>
      <c r="F58" s="43"/>
      <c r="G58" s="24"/>
      <c r="I58" s="20"/>
      <c r="J58" s="20"/>
      <c r="K58" s="21"/>
      <c r="L58" s="17"/>
      <c r="M58" s="17"/>
      <c r="N58" s="17"/>
      <c r="O58" s="18"/>
      <c r="P58" s="18"/>
      <c r="Q58" s="18"/>
      <c r="R58" s="19"/>
      <c r="S58" s="3"/>
      <c r="T58" s="10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23"/>
      <c r="B59" s="43"/>
      <c r="C59" s="43"/>
      <c r="D59" s="43"/>
      <c r="E59" s="43"/>
      <c r="F59" s="43"/>
      <c r="G59" s="24"/>
      <c r="I59" s="20"/>
      <c r="J59" s="20"/>
      <c r="K59" s="21"/>
      <c r="L59" s="17"/>
      <c r="M59" s="17"/>
      <c r="N59" s="17"/>
      <c r="O59" s="18"/>
      <c r="P59" s="18"/>
      <c r="Q59" s="18"/>
      <c r="R59" s="19"/>
      <c r="S59" s="3"/>
      <c r="T59" s="10"/>
    </row>
    <row r="60" spans="1:29" ht="21" x14ac:dyDescent="0.35">
      <c r="A60" s="23"/>
      <c r="B60" s="43"/>
      <c r="C60" s="43"/>
      <c r="D60" s="43"/>
      <c r="E60" s="43"/>
      <c r="F60" s="43"/>
      <c r="G60" s="24"/>
      <c r="I60" s="20"/>
      <c r="J60" s="20"/>
      <c r="K60" s="21"/>
      <c r="L60" s="17"/>
      <c r="M60" s="17"/>
      <c r="N60" s="17"/>
      <c r="O60" s="18"/>
      <c r="P60" s="18"/>
      <c r="Q60" s="18"/>
      <c r="R60" s="19"/>
      <c r="S60" s="3"/>
      <c r="T60" s="10"/>
    </row>
    <row r="61" spans="1:29" ht="21" x14ac:dyDescent="0.35">
      <c r="A61" s="23"/>
      <c r="B61" s="43"/>
      <c r="C61" s="43"/>
      <c r="D61" s="43"/>
      <c r="E61" s="43"/>
      <c r="F61" s="43"/>
      <c r="G61" s="24"/>
      <c r="I61" s="20"/>
      <c r="J61" s="20"/>
      <c r="K61" s="21"/>
      <c r="L61" s="17"/>
      <c r="M61" s="17"/>
      <c r="N61" s="17"/>
      <c r="O61" s="18"/>
      <c r="P61" s="18"/>
      <c r="Q61" s="18"/>
      <c r="R61" s="19"/>
      <c r="S61" s="3"/>
      <c r="T61" s="10"/>
    </row>
    <row r="62" spans="1:29" ht="21" x14ac:dyDescent="0.35">
      <c r="A62" s="23"/>
      <c r="B62" s="43"/>
      <c r="C62" s="43"/>
      <c r="D62" s="43"/>
      <c r="E62" s="43"/>
      <c r="F62" s="43"/>
      <c r="G62" s="24"/>
      <c r="I62" s="20"/>
      <c r="J62" s="20"/>
      <c r="K62" s="21"/>
      <c r="L62" s="17"/>
      <c r="M62" s="17"/>
      <c r="N62" s="17"/>
      <c r="O62" s="18"/>
      <c r="P62" s="18"/>
      <c r="Q62" s="18"/>
      <c r="R62" s="19"/>
      <c r="S62" s="3"/>
      <c r="T62" s="10"/>
    </row>
    <row r="63" spans="1:29" ht="21" x14ac:dyDescent="0.35">
      <c r="A63" s="23"/>
      <c r="B63" s="43"/>
      <c r="C63" s="43"/>
      <c r="D63" s="43"/>
      <c r="E63" s="43"/>
      <c r="F63" s="43"/>
      <c r="G63" s="24"/>
      <c r="I63" s="20"/>
      <c r="J63" s="20"/>
      <c r="K63" s="21"/>
      <c r="L63" s="17"/>
      <c r="M63" s="17"/>
      <c r="N63" s="17"/>
      <c r="O63" s="18"/>
      <c r="P63" s="18"/>
      <c r="Q63" s="18"/>
      <c r="R63" s="19"/>
      <c r="S63" s="3"/>
      <c r="T63" s="10"/>
    </row>
    <row r="64" spans="1:29" ht="21" x14ac:dyDescent="0.35">
      <c r="A64" s="23"/>
      <c r="B64" s="43"/>
      <c r="C64" s="43"/>
      <c r="D64" s="43"/>
      <c r="E64" s="43"/>
      <c r="F64" s="43"/>
      <c r="G64" s="24"/>
      <c r="I64" s="20"/>
      <c r="J64" s="20"/>
      <c r="K64" s="21"/>
      <c r="L64" s="17"/>
      <c r="M64" s="17"/>
      <c r="N64" s="17"/>
      <c r="O64" s="18"/>
      <c r="P64" s="18"/>
      <c r="Q64" s="18"/>
      <c r="R64" s="19"/>
      <c r="S64" s="3"/>
      <c r="T64" s="10"/>
    </row>
    <row r="65" spans="1:20" ht="21" x14ac:dyDescent="0.35">
      <c r="A65" s="23"/>
      <c r="B65" s="43"/>
      <c r="C65" s="43"/>
      <c r="D65" s="43"/>
      <c r="E65" s="43"/>
      <c r="F65" s="43"/>
      <c r="G65" s="24"/>
      <c r="I65" s="20"/>
      <c r="J65" s="20"/>
      <c r="K65" s="21"/>
      <c r="L65" s="17"/>
      <c r="M65" s="17"/>
      <c r="N65" s="17"/>
      <c r="O65" s="18"/>
      <c r="P65" s="18"/>
      <c r="Q65" s="18"/>
      <c r="R65" s="19"/>
      <c r="S65" s="3"/>
      <c r="T65" s="10"/>
    </row>
  </sheetData>
  <sortState xmlns:xlrd2="http://schemas.microsoft.com/office/spreadsheetml/2017/richdata2" ref="B4:T21">
    <sortCondition ref="L4:L21"/>
  </sortState>
  <conditionalFormatting sqref="R58:R65 T58:T65 T4:T27 R4:R27">
    <cfRule type="cellIs" dxfId="73" priority="9" operator="greaterThan">
      <formula>6</formula>
    </cfRule>
    <cfRule type="cellIs" dxfId="72" priority="10" operator="greaterThan">
      <formula>6</formula>
    </cfRule>
  </conditionalFormatting>
  <conditionalFormatting sqref="R58:R65 R4:R27">
    <cfRule type="cellIs" dxfId="71" priority="8" operator="greaterThan">
      <formula>6</formula>
    </cfRule>
  </conditionalFormatting>
  <conditionalFormatting sqref="S58:S65 S4:S27">
    <cfRule type="cellIs" dxfId="70" priority="7" operator="greaterThan">
      <formula>52</formula>
    </cfRule>
  </conditionalFormatting>
  <conditionalFormatting sqref="L58:L65 L4:L27">
    <cfRule type="cellIs" dxfId="69" priority="6" operator="greaterThan">
      <formula>54</formula>
    </cfRule>
  </conditionalFormatting>
  <conditionalFormatting sqref="T28:T57 R28:R57">
    <cfRule type="cellIs" dxfId="68" priority="4" operator="greaterThan">
      <formula>6</formula>
    </cfRule>
    <cfRule type="cellIs" dxfId="67" priority="5" operator="greaterThan">
      <formula>6</formula>
    </cfRule>
  </conditionalFormatting>
  <conditionalFormatting sqref="R28:R57">
    <cfRule type="cellIs" dxfId="66" priority="3" operator="greaterThan">
      <formula>6</formula>
    </cfRule>
  </conditionalFormatting>
  <conditionalFormatting sqref="S28:S57">
    <cfRule type="cellIs" dxfId="65" priority="2" operator="greaterThan">
      <formula>52</formula>
    </cfRule>
  </conditionalFormatting>
  <conditionalFormatting sqref="L28:L57">
    <cfRule type="cellIs" dxfId="64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5"/>
  <sheetViews>
    <sheetView topLeftCell="A2" zoomScale="90" zoomScaleNormal="90" zoomScalePageLayoutView="90" workbookViewId="0">
      <selection activeCell="B3" sqref="B3:G16"/>
    </sheetView>
  </sheetViews>
  <sheetFormatPr baseColWidth="10" defaultColWidth="11.42578125" defaultRowHeight="15" x14ac:dyDescent="0.25"/>
  <cols>
    <col min="1" max="1" width="6.4257812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SUM(C4:C113)/SUM(G4:G113)</f>
        <v>6.0493670886075948E-2</v>
      </c>
      <c r="C1" s="1"/>
      <c r="D1" s="1">
        <f>SUM(D4:D123)</f>
        <v>394</v>
      </c>
      <c r="E1" s="1">
        <f>SUM(E4:E123)</f>
        <v>194</v>
      </c>
      <c r="F1" s="1">
        <f>SUM(F4:F123)</f>
        <v>202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.75" thickBot="1" x14ac:dyDescent="0.4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26" t="s">
        <v>0</v>
      </c>
      <c r="C3" s="27" t="s">
        <v>7</v>
      </c>
      <c r="D3" s="28" t="s">
        <v>1</v>
      </c>
      <c r="E3" s="29" t="s">
        <v>2</v>
      </c>
      <c r="F3" s="30" t="s">
        <v>3</v>
      </c>
      <c r="G3" s="24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31" t="s">
        <v>64</v>
      </c>
      <c r="C4" s="31">
        <v>4.1100000000000003</v>
      </c>
      <c r="D4" s="31">
        <v>38</v>
      </c>
      <c r="E4" s="31">
        <v>17</v>
      </c>
      <c r="F4" s="31">
        <v>15</v>
      </c>
      <c r="G4" s="24">
        <f>SUM(D4:F4)</f>
        <v>70</v>
      </c>
      <c r="I4" s="20">
        <f t="shared" ref="I4:K5" si="0">ABS(D4/D$2-$G4)</f>
        <v>6</v>
      </c>
      <c r="J4" s="20">
        <f t="shared" si="0"/>
        <v>2</v>
      </c>
      <c r="K4" s="21">
        <f t="shared" si="0"/>
        <v>10</v>
      </c>
      <c r="L4" s="17">
        <f t="shared" ref="L4:L26" si="1">SUM(I4:K4)</f>
        <v>18</v>
      </c>
      <c r="M4" s="17">
        <f>ABS($D4-$E4-$F4)+ABS($E4-$F4)</f>
        <v>8</v>
      </c>
      <c r="N4" s="17">
        <f>ABS($D4-$E4-$F4)+2*ABS($E4-$F4)</f>
        <v>10</v>
      </c>
      <c r="O4" s="18">
        <f t="shared" ref="O4:Q26" si="2">I4^2/($G4/D$2)</f>
        <v>0.25714285714285712</v>
      </c>
      <c r="P4" s="18">
        <f t="shared" si="2"/>
        <v>1.4285714285714285E-2</v>
      </c>
      <c r="Q4" s="18">
        <f t="shared" si="2"/>
        <v>0.35714285714285715</v>
      </c>
      <c r="R4" s="19">
        <f t="shared" ref="R4:R26" si="3">SUM(O4:Q4)</f>
        <v>0.62857142857142856</v>
      </c>
      <c r="S4" s="3">
        <f>ABS(3*D4-G4)+ABS(3*E4-G4)+ABS(3*F4-G4)</f>
        <v>88</v>
      </c>
      <c r="T4" s="10">
        <f t="array" ref="T4">SUM((D4:F4-G4/3)^2)/(G4/3)</f>
        <v>13.914285714285713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70.170316301703167</v>
      </c>
      <c r="B5" s="31" t="s">
        <v>103</v>
      </c>
      <c r="C5" s="31">
        <v>4.12</v>
      </c>
      <c r="D5" s="31">
        <v>35</v>
      </c>
      <c r="E5" s="31">
        <v>15</v>
      </c>
      <c r="F5" s="31">
        <v>19</v>
      </c>
      <c r="G5" s="24">
        <f>SUM(D5:F5)</f>
        <v>69</v>
      </c>
      <c r="I5" s="20">
        <f t="shared" si="0"/>
        <v>1</v>
      </c>
      <c r="J5" s="20">
        <f t="shared" si="0"/>
        <v>9</v>
      </c>
      <c r="K5" s="21">
        <f t="shared" si="0"/>
        <v>7</v>
      </c>
      <c r="L5" s="17">
        <f t="shared" si="1"/>
        <v>17</v>
      </c>
      <c r="M5" s="17">
        <f>ABS($D5-$E5-$F5)+ABS($E5-$F5)</f>
        <v>5</v>
      </c>
      <c r="N5" s="17">
        <f>ABS($D5-$E5-$F5)+2*ABS($E5-$F5)</f>
        <v>9</v>
      </c>
      <c r="O5" s="18">
        <f t="shared" si="2"/>
        <v>7.246376811594203E-3</v>
      </c>
      <c r="P5" s="18">
        <f t="shared" si="2"/>
        <v>0.29347826086956524</v>
      </c>
      <c r="Q5" s="18">
        <f t="shared" si="2"/>
        <v>0.17753623188405798</v>
      </c>
      <c r="R5" s="19">
        <f t="shared" si="3"/>
        <v>0.47826086956521741</v>
      </c>
      <c r="S5" s="3">
        <f>ABS(3*D5-G5)+ABS(3*E5-G5)+ABS(3*F5-G5)</f>
        <v>72</v>
      </c>
      <c r="T5" s="10">
        <f t="array" ref="T5">SUM((D5:F5-G5/3)^2)/(G5/3)</f>
        <v>9.7391304347826093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71.948967193195614</v>
      </c>
      <c r="B6" s="31" t="s">
        <v>161</v>
      </c>
      <c r="C6" s="31">
        <v>4.26</v>
      </c>
      <c r="D6" s="31">
        <v>46</v>
      </c>
      <c r="E6" s="31">
        <v>9</v>
      </c>
      <c r="F6" s="31">
        <v>17</v>
      </c>
      <c r="G6" s="24">
        <f t="shared" ref="G6:G26" si="4">SUM(D6:F6)</f>
        <v>72</v>
      </c>
      <c r="I6" s="20">
        <f t="shared" ref="I6:K26" si="5">ABS(D6/D$2-$G6)</f>
        <v>20</v>
      </c>
      <c r="J6" s="20">
        <f t="shared" si="5"/>
        <v>36</v>
      </c>
      <c r="K6" s="21">
        <f t="shared" si="5"/>
        <v>4</v>
      </c>
      <c r="L6" s="17">
        <f t="shared" si="1"/>
        <v>60</v>
      </c>
      <c r="M6" s="17">
        <f t="shared" ref="M6:M26" si="6">ABS($D6-$E6-$F6)+ABS($E6-$F6)</f>
        <v>28</v>
      </c>
      <c r="N6" s="17">
        <f t="shared" ref="N6:N26" si="7">ABS($D6-$E6-$F6)+2*ABS($E6-$F6)</f>
        <v>36</v>
      </c>
      <c r="O6" s="18">
        <f t="shared" si="2"/>
        <v>2.7777777777777777</v>
      </c>
      <c r="P6" s="18">
        <f t="shared" si="2"/>
        <v>4.5</v>
      </c>
      <c r="Q6" s="18">
        <f t="shared" si="2"/>
        <v>5.5555555555555552E-2</v>
      </c>
      <c r="R6" s="19">
        <f t="shared" si="3"/>
        <v>7.333333333333333</v>
      </c>
      <c r="S6" s="3">
        <f t="shared" ref="S6:S26" si="8">ABS(3*D6-G6)+ABS(3*E6-G6)+ABS(3*F6-G6)</f>
        <v>132</v>
      </c>
      <c r="T6" s="10">
        <f t="array" ref="T6">SUM((D6:F6-G6/3)^2)/(G6/3)</f>
        <v>31.583333333333332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61.999199359487584</v>
      </c>
      <c r="B7" s="31" t="s">
        <v>162</v>
      </c>
      <c r="C7" s="31">
        <v>3.67</v>
      </c>
      <c r="D7" s="31">
        <v>25</v>
      </c>
      <c r="E7" s="31">
        <v>15</v>
      </c>
      <c r="F7" s="31">
        <v>21</v>
      </c>
      <c r="G7" s="24">
        <f t="shared" si="4"/>
        <v>61</v>
      </c>
      <c r="I7" s="20">
        <f t="shared" si="5"/>
        <v>11</v>
      </c>
      <c r="J7" s="20">
        <f t="shared" si="5"/>
        <v>1</v>
      </c>
      <c r="K7" s="21">
        <f t="shared" si="5"/>
        <v>23</v>
      </c>
      <c r="L7" s="17">
        <f t="shared" si="1"/>
        <v>35</v>
      </c>
      <c r="M7" s="17">
        <f t="shared" si="6"/>
        <v>17</v>
      </c>
      <c r="N7" s="17">
        <f t="shared" si="7"/>
        <v>23</v>
      </c>
      <c r="O7" s="18">
        <f t="shared" si="2"/>
        <v>0.99180327868852458</v>
      </c>
      <c r="P7" s="18">
        <f t="shared" si="2"/>
        <v>4.0983606557377051E-3</v>
      </c>
      <c r="Q7" s="18">
        <f t="shared" si="2"/>
        <v>2.168032786885246</v>
      </c>
      <c r="R7" s="19">
        <f t="shared" si="3"/>
        <v>3.1639344262295084</v>
      </c>
      <c r="S7" s="3">
        <f t="shared" si="8"/>
        <v>32</v>
      </c>
      <c r="T7" s="10">
        <f t="array" ref="T7">SUM((D7:F7-G7/3)^2)/(G7/3)</f>
        <v>2.4918032786885247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55.712871287128714</v>
      </c>
      <c r="B8" s="31" t="s">
        <v>163</v>
      </c>
      <c r="C8" s="31">
        <v>3.31</v>
      </c>
      <c r="D8" s="31">
        <v>24</v>
      </c>
      <c r="E8" s="31">
        <v>16</v>
      </c>
      <c r="F8" s="31">
        <v>15</v>
      </c>
      <c r="G8" s="24">
        <f t="shared" si="4"/>
        <v>55</v>
      </c>
      <c r="I8" s="20">
        <f t="shared" si="5"/>
        <v>7</v>
      </c>
      <c r="J8" s="20">
        <f t="shared" si="5"/>
        <v>9</v>
      </c>
      <c r="K8" s="21">
        <f t="shared" si="5"/>
        <v>5</v>
      </c>
      <c r="L8" s="17">
        <f t="shared" si="1"/>
        <v>21</v>
      </c>
      <c r="M8" s="17">
        <f t="shared" si="6"/>
        <v>8</v>
      </c>
      <c r="N8" s="17">
        <f t="shared" si="7"/>
        <v>9</v>
      </c>
      <c r="O8" s="18">
        <f t="shared" si="2"/>
        <v>0.44545454545454544</v>
      </c>
      <c r="P8" s="18">
        <f t="shared" si="2"/>
        <v>0.36818181818181817</v>
      </c>
      <c r="Q8" s="18">
        <f t="shared" si="2"/>
        <v>0.11363636363636363</v>
      </c>
      <c r="R8" s="19">
        <f t="shared" si="3"/>
        <v>0.92727272727272725</v>
      </c>
      <c r="S8" s="3">
        <f t="shared" si="8"/>
        <v>34</v>
      </c>
      <c r="T8" s="10">
        <f t="array" ref="T8">SUM((D8:F8-G8/3)^2)/(G8/3)</f>
        <v>2.6545454545454543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68.020030816640997</v>
      </c>
      <c r="B9" s="31" t="s">
        <v>164</v>
      </c>
      <c r="C9" s="31">
        <v>4.05</v>
      </c>
      <c r="D9" s="31">
        <v>36</v>
      </c>
      <c r="E9" s="31">
        <v>12</v>
      </c>
      <c r="F9" s="31">
        <v>20</v>
      </c>
      <c r="G9" s="24">
        <f t="shared" si="4"/>
        <v>68</v>
      </c>
      <c r="I9" s="20">
        <f t="shared" si="5"/>
        <v>4</v>
      </c>
      <c r="J9" s="20">
        <f t="shared" si="5"/>
        <v>20</v>
      </c>
      <c r="K9" s="21">
        <f t="shared" si="5"/>
        <v>12</v>
      </c>
      <c r="L9" s="17">
        <f t="shared" si="1"/>
        <v>36</v>
      </c>
      <c r="M9" s="17">
        <f t="shared" si="6"/>
        <v>12</v>
      </c>
      <c r="N9" s="17">
        <f t="shared" si="7"/>
        <v>20</v>
      </c>
      <c r="O9" s="18">
        <f t="shared" si="2"/>
        <v>0.11764705882352941</v>
      </c>
      <c r="P9" s="18">
        <f t="shared" si="2"/>
        <v>1.4705882352941178</v>
      </c>
      <c r="Q9" s="18">
        <f t="shared" si="2"/>
        <v>0.52941176470588236</v>
      </c>
      <c r="R9" s="19">
        <f t="shared" si="3"/>
        <v>2.1176470588235294</v>
      </c>
      <c r="S9" s="3">
        <f t="shared" si="8"/>
        <v>80</v>
      </c>
      <c r="T9" s="10">
        <f t="array" ref="T9">SUM((D9:F9-G9/3)^2)/(G9/3)</f>
        <v>13.176470588235293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62.138605442176875</v>
      </c>
      <c r="B10" s="31" t="s">
        <v>165</v>
      </c>
      <c r="C10" s="31">
        <v>3.7</v>
      </c>
      <c r="D10" s="31">
        <v>25</v>
      </c>
      <c r="E10" s="31">
        <v>21</v>
      </c>
      <c r="F10" s="31">
        <v>12</v>
      </c>
      <c r="G10" s="24">
        <f t="shared" si="4"/>
        <v>58</v>
      </c>
      <c r="I10" s="20">
        <f t="shared" si="5"/>
        <v>8</v>
      </c>
      <c r="J10" s="20">
        <f t="shared" si="5"/>
        <v>26</v>
      </c>
      <c r="K10" s="21">
        <f t="shared" si="5"/>
        <v>10</v>
      </c>
      <c r="L10" s="17">
        <f t="shared" si="1"/>
        <v>44</v>
      </c>
      <c r="M10" s="17">
        <f t="shared" si="6"/>
        <v>17</v>
      </c>
      <c r="N10" s="17">
        <f t="shared" si="7"/>
        <v>26</v>
      </c>
      <c r="O10" s="18">
        <f t="shared" si="2"/>
        <v>0.55172413793103448</v>
      </c>
      <c r="P10" s="18">
        <f t="shared" si="2"/>
        <v>2.9137931034482758</v>
      </c>
      <c r="Q10" s="18">
        <f t="shared" si="2"/>
        <v>0.43103448275862066</v>
      </c>
      <c r="R10" s="19">
        <f t="shared" si="3"/>
        <v>3.896551724137931</v>
      </c>
      <c r="S10" s="3">
        <f t="shared" si="8"/>
        <v>44</v>
      </c>
      <c r="T10" s="10">
        <f t="array" ref="T10">SUM((D10:F10-G10/3)^2)/(G10/3)</f>
        <v>4.5862068965517242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26" si="9">C11/B$1</f>
        <v>62.485875706214685</v>
      </c>
      <c r="B11" s="31" t="s">
        <v>128</v>
      </c>
      <c r="C11" s="31">
        <v>3.78</v>
      </c>
      <c r="D11" s="31">
        <v>33</v>
      </c>
      <c r="E11" s="31">
        <v>13</v>
      </c>
      <c r="F11" s="31">
        <v>16</v>
      </c>
      <c r="G11" s="24">
        <f t="shared" si="4"/>
        <v>62</v>
      </c>
      <c r="I11" s="20">
        <f t="shared" si="5"/>
        <v>4</v>
      </c>
      <c r="J11" s="20">
        <f t="shared" si="5"/>
        <v>10</v>
      </c>
      <c r="K11" s="21">
        <f t="shared" si="5"/>
        <v>2</v>
      </c>
      <c r="L11" s="17">
        <f t="shared" si="1"/>
        <v>16</v>
      </c>
      <c r="M11" s="17">
        <f t="shared" si="6"/>
        <v>7</v>
      </c>
      <c r="N11" s="17">
        <f t="shared" si="7"/>
        <v>10</v>
      </c>
      <c r="O11" s="18">
        <f t="shared" si="2"/>
        <v>0.12903225806451613</v>
      </c>
      <c r="P11" s="18">
        <f t="shared" si="2"/>
        <v>0.40322580645161288</v>
      </c>
      <c r="Q11" s="18">
        <f t="shared" si="2"/>
        <v>1.6129032258064516E-2</v>
      </c>
      <c r="R11" s="19">
        <f t="shared" si="3"/>
        <v>0.54838709677419351</v>
      </c>
      <c r="S11" s="3">
        <f t="shared" si="8"/>
        <v>74</v>
      </c>
      <c r="T11" s="10">
        <f t="array" ref="T11">SUM((D11:F11-G11/3)^2)/(G11/3)</f>
        <v>11.258064516129032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9"/>
        <v>38.185812931575647</v>
      </c>
      <c r="B12" s="31" t="s">
        <v>60</v>
      </c>
      <c r="C12" s="31">
        <v>2.31</v>
      </c>
      <c r="D12" s="31">
        <v>20</v>
      </c>
      <c r="E12" s="31">
        <v>10</v>
      </c>
      <c r="F12" s="31">
        <v>8</v>
      </c>
      <c r="G12" s="24">
        <f t="shared" si="4"/>
        <v>38</v>
      </c>
      <c r="I12" s="20">
        <f t="shared" si="5"/>
        <v>2</v>
      </c>
      <c r="J12" s="20">
        <f t="shared" si="5"/>
        <v>2</v>
      </c>
      <c r="K12" s="21">
        <f t="shared" si="5"/>
        <v>6</v>
      </c>
      <c r="L12" s="17">
        <f t="shared" si="1"/>
        <v>10</v>
      </c>
      <c r="M12" s="17">
        <f t="shared" si="6"/>
        <v>4</v>
      </c>
      <c r="N12" s="17">
        <f t="shared" si="7"/>
        <v>6</v>
      </c>
      <c r="O12" s="18">
        <f t="shared" si="2"/>
        <v>5.2631578947368418E-2</v>
      </c>
      <c r="P12" s="18">
        <f t="shared" si="2"/>
        <v>2.6315789473684209E-2</v>
      </c>
      <c r="Q12" s="18">
        <f t="shared" si="2"/>
        <v>0.23684210526315788</v>
      </c>
      <c r="R12" s="19">
        <f t="shared" si="3"/>
        <v>0.31578947368421051</v>
      </c>
      <c r="S12" s="3">
        <f t="shared" si="8"/>
        <v>44</v>
      </c>
      <c r="T12" s="10">
        <f t="array" ref="T12">SUM((D12:F12-G12/3)^2)/(G12/3)</f>
        <v>6.5263157894736841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9"/>
        <v>72.900188323917135</v>
      </c>
      <c r="B13" s="31" t="s">
        <v>128</v>
      </c>
      <c r="C13" s="31">
        <v>4.41</v>
      </c>
      <c r="D13" s="31">
        <v>40</v>
      </c>
      <c r="E13" s="31">
        <v>13</v>
      </c>
      <c r="F13" s="31">
        <v>20</v>
      </c>
      <c r="G13" s="24">
        <f t="shared" si="4"/>
        <v>73</v>
      </c>
      <c r="I13" s="20">
        <f t="shared" si="5"/>
        <v>7</v>
      </c>
      <c r="J13" s="20">
        <f t="shared" si="5"/>
        <v>21</v>
      </c>
      <c r="K13" s="21">
        <f t="shared" si="5"/>
        <v>7</v>
      </c>
      <c r="L13" s="17">
        <f t="shared" si="1"/>
        <v>35</v>
      </c>
      <c r="M13" s="17">
        <f t="shared" si="6"/>
        <v>14</v>
      </c>
      <c r="N13" s="17">
        <f t="shared" si="7"/>
        <v>21</v>
      </c>
      <c r="O13" s="18">
        <f t="shared" si="2"/>
        <v>0.33561643835616439</v>
      </c>
      <c r="P13" s="18">
        <f t="shared" si="2"/>
        <v>1.5102739726027397</v>
      </c>
      <c r="Q13" s="18">
        <f t="shared" si="2"/>
        <v>0.1678082191780822</v>
      </c>
      <c r="R13" s="19">
        <f t="shared" si="3"/>
        <v>2.0136986301369864</v>
      </c>
      <c r="S13" s="3">
        <f t="shared" si="8"/>
        <v>94</v>
      </c>
      <c r="T13" s="10">
        <f t="array" ref="T13">SUM((D13:F13-G13/3)^2)/(G13/3)</f>
        <v>16.136986301369866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9"/>
        <v>59.675664364929901</v>
      </c>
      <c r="B14" s="31" t="s">
        <v>46</v>
      </c>
      <c r="C14" s="31">
        <v>3.61</v>
      </c>
      <c r="D14" s="31">
        <v>30</v>
      </c>
      <c r="E14" s="31">
        <v>15</v>
      </c>
      <c r="F14" s="31">
        <v>15</v>
      </c>
      <c r="G14" s="24">
        <f t="shared" si="4"/>
        <v>60</v>
      </c>
      <c r="I14" s="20">
        <f t="shared" si="5"/>
        <v>0</v>
      </c>
      <c r="J14" s="20">
        <f t="shared" si="5"/>
        <v>0</v>
      </c>
      <c r="K14" s="21">
        <f t="shared" si="5"/>
        <v>0</v>
      </c>
      <c r="L14" s="17">
        <f t="shared" si="1"/>
        <v>0</v>
      </c>
      <c r="M14" s="17">
        <f t="shared" si="6"/>
        <v>0</v>
      </c>
      <c r="N14" s="17">
        <f t="shared" si="7"/>
        <v>0</v>
      </c>
      <c r="O14" s="18">
        <f t="shared" si="2"/>
        <v>0</v>
      </c>
      <c r="P14" s="18">
        <f t="shared" si="2"/>
        <v>0</v>
      </c>
      <c r="Q14" s="18">
        <f t="shared" si="2"/>
        <v>0</v>
      </c>
      <c r="R14" s="19">
        <f t="shared" si="3"/>
        <v>0</v>
      </c>
      <c r="S14" s="3">
        <f t="shared" si="8"/>
        <v>60</v>
      </c>
      <c r="T14" s="10">
        <f t="array" ref="T14">SUM((D14:F14-G14/3)^2)/(G14/3)</f>
        <v>7.5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9"/>
        <v>48.434818999790757</v>
      </c>
      <c r="B15" s="31" t="s">
        <v>60</v>
      </c>
      <c r="C15" s="31">
        <v>2.93</v>
      </c>
      <c r="D15" s="31">
        <v>18</v>
      </c>
      <c r="E15" s="31">
        <v>21</v>
      </c>
      <c r="F15" s="31">
        <v>6</v>
      </c>
      <c r="G15" s="24">
        <f t="shared" si="4"/>
        <v>45</v>
      </c>
      <c r="I15" s="20">
        <f t="shared" si="5"/>
        <v>9</v>
      </c>
      <c r="J15" s="20">
        <f t="shared" si="5"/>
        <v>39</v>
      </c>
      <c r="K15" s="21">
        <f t="shared" si="5"/>
        <v>21</v>
      </c>
      <c r="L15" s="17">
        <f t="shared" si="1"/>
        <v>69</v>
      </c>
      <c r="M15" s="17">
        <f t="shared" si="6"/>
        <v>24</v>
      </c>
      <c r="N15" s="17">
        <f t="shared" si="7"/>
        <v>39</v>
      </c>
      <c r="O15" s="18">
        <f t="shared" si="2"/>
        <v>0.9</v>
      </c>
      <c r="P15" s="18">
        <f t="shared" si="2"/>
        <v>8.4499999999999993</v>
      </c>
      <c r="Q15" s="18">
        <f t="shared" si="2"/>
        <v>2.4500000000000002</v>
      </c>
      <c r="R15" s="19">
        <f t="shared" si="3"/>
        <v>11.8</v>
      </c>
      <c r="S15" s="3">
        <f t="shared" si="8"/>
        <v>54</v>
      </c>
      <c r="T15" s="10">
        <f t="array" ref="T15">SUM((D15:F15-G15/3)^2)/(G15/3)</f>
        <v>8.4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9"/>
        <v>58.353211969031179</v>
      </c>
      <c r="B16" s="31" t="s">
        <v>64</v>
      </c>
      <c r="C16" s="31">
        <v>3.53</v>
      </c>
      <c r="D16" s="31">
        <v>24</v>
      </c>
      <c r="E16" s="31">
        <v>17</v>
      </c>
      <c r="F16" s="31">
        <v>18</v>
      </c>
      <c r="G16" s="24">
        <f t="shared" si="4"/>
        <v>59</v>
      </c>
      <c r="I16" s="20">
        <f t="shared" si="5"/>
        <v>11</v>
      </c>
      <c r="J16" s="20">
        <f t="shared" si="5"/>
        <v>9</v>
      </c>
      <c r="K16" s="21">
        <f t="shared" si="5"/>
        <v>13</v>
      </c>
      <c r="L16" s="17">
        <f t="shared" si="1"/>
        <v>33</v>
      </c>
      <c r="M16" s="17">
        <f t="shared" si="6"/>
        <v>12</v>
      </c>
      <c r="N16" s="17">
        <f t="shared" si="7"/>
        <v>13</v>
      </c>
      <c r="O16" s="18">
        <f t="shared" si="2"/>
        <v>1.0254237288135593</v>
      </c>
      <c r="P16" s="18">
        <f t="shared" si="2"/>
        <v>0.34322033898305082</v>
      </c>
      <c r="Q16" s="18">
        <f t="shared" si="2"/>
        <v>0.71610169491525422</v>
      </c>
      <c r="R16" s="19">
        <f t="shared" si="3"/>
        <v>2.0847457627118642</v>
      </c>
      <c r="S16" s="3">
        <f t="shared" si="8"/>
        <v>26</v>
      </c>
      <c r="T16" s="10">
        <f t="array" ref="T16">SUM((D16:F16-G16/3)^2)/(G16/3)</f>
        <v>1.4576271186440677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/>
      <c r="B17" s="31"/>
      <c r="C17" s="31"/>
      <c r="D17" s="31"/>
      <c r="E17" s="31"/>
      <c r="F17" s="31"/>
      <c r="G17" s="24"/>
      <c r="I17" s="20">
        <f t="shared" si="5"/>
        <v>0</v>
      </c>
      <c r="J17" s="20">
        <f t="shared" si="5"/>
        <v>0</v>
      </c>
      <c r="K17" s="21">
        <f t="shared" si="5"/>
        <v>0</v>
      </c>
      <c r="L17" s="17">
        <f t="shared" si="1"/>
        <v>0</v>
      </c>
      <c r="M17" s="17">
        <f t="shared" si="6"/>
        <v>0</v>
      </c>
      <c r="N17" s="17">
        <f t="shared" si="7"/>
        <v>0</v>
      </c>
      <c r="O17" s="18" t="e">
        <f t="shared" si="2"/>
        <v>#DIV/0!</v>
      </c>
      <c r="P17" s="18" t="e">
        <f t="shared" si="2"/>
        <v>#DIV/0!</v>
      </c>
      <c r="Q17" s="18" t="e">
        <f t="shared" si="2"/>
        <v>#DIV/0!</v>
      </c>
      <c r="R17" s="19" t="e">
        <f t="shared" si="3"/>
        <v>#DIV/0!</v>
      </c>
      <c r="S17" s="3">
        <f t="shared" si="8"/>
        <v>0</v>
      </c>
      <c r="T17" s="10" t="e">
        <f t="array" ref="T17">SUM((D17:F17-G17/3)^2)/(G17/3)</f>
        <v>#DIV/0!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/>
      <c r="B18" s="31"/>
      <c r="C18" s="31"/>
      <c r="D18" s="31"/>
      <c r="E18" s="31"/>
      <c r="F18" s="31"/>
      <c r="G18" s="24"/>
      <c r="I18" s="20">
        <f t="shared" si="5"/>
        <v>0</v>
      </c>
      <c r="J18" s="20">
        <f t="shared" si="5"/>
        <v>0</v>
      </c>
      <c r="K18" s="21">
        <f t="shared" si="5"/>
        <v>0</v>
      </c>
      <c r="L18" s="17">
        <f t="shared" si="1"/>
        <v>0</v>
      </c>
      <c r="M18" s="17">
        <f t="shared" si="6"/>
        <v>0</v>
      </c>
      <c r="N18" s="17">
        <f t="shared" si="7"/>
        <v>0</v>
      </c>
      <c r="O18" s="18" t="e">
        <f t="shared" si="2"/>
        <v>#DIV/0!</v>
      </c>
      <c r="P18" s="18" t="e">
        <f t="shared" si="2"/>
        <v>#DIV/0!</v>
      </c>
      <c r="Q18" s="18" t="e">
        <f t="shared" si="2"/>
        <v>#DIV/0!</v>
      </c>
      <c r="R18" s="19" t="e">
        <f t="shared" si="3"/>
        <v>#DIV/0!</v>
      </c>
      <c r="S18" s="3">
        <f t="shared" si="8"/>
        <v>0</v>
      </c>
      <c r="T18" s="10" t="e">
        <f t="array" ref="T18">SUM((D18:F18-G18/3)^2)/(G18/3)</f>
        <v>#DIV/0!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/>
      <c r="B19" s="31"/>
      <c r="C19" s="31"/>
      <c r="D19" s="31"/>
      <c r="E19" s="31"/>
      <c r="F19" s="31"/>
      <c r="G19" s="24"/>
      <c r="I19" s="20">
        <f t="shared" si="5"/>
        <v>0</v>
      </c>
      <c r="J19" s="20">
        <f t="shared" si="5"/>
        <v>0</v>
      </c>
      <c r="K19" s="21">
        <f t="shared" si="5"/>
        <v>0</v>
      </c>
      <c r="L19" s="17">
        <f t="shared" si="1"/>
        <v>0</v>
      </c>
      <c r="M19" s="17">
        <f t="shared" si="6"/>
        <v>0</v>
      </c>
      <c r="N19" s="17">
        <f t="shared" si="7"/>
        <v>0</v>
      </c>
      <c r="O19" s="18" t="e">
        <f t="shared" si="2"/>
        <v>#DIV/0!</v>
      </c>
      <c r="P19" s="18" t="e">
        <f t="shared" si="2"/>
        <v>#DIV/0!</v>
      </c>
      <c r="Q19" s="18" t="e">
        <f t="shared" si="2"/>
        <v>#DIV/0!</v>
      </c>
      <c r="R19" s="19" t="e">
        <f t="shared" si="3"/>
        <v>#DIV/0!</v>
      </c>
      <c r="S19" s="3">
        <f t="shared" si="8"/>
        <v>0</v>
      </c>
      <c r="T19" s="10" t="e">
        <f t="array" ref="T19">SUM((D19:F19-G19/3)^2)/(G19/3)</f>
        <v>#DIV/0!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/>
      <c r="B20" s="31"/>
      <c r="C20" s="31"/>
      <c r="D20" s="31"/>
      <c r="E20" s="31"/>
      <c r="F20" s="31"/>
      <c r="G20" s="24"/>
      <c r="I20" s="20">
        <f t="shared" si="5"/>
        <v>0</v>
      </c>
      <c r="J20" s="20">
        <f t="shared" si="5"/>
        <v>0</v>
      </c>
      <c r="K20" s="21">
        <f t="shared" si="5"/>
        <v>0</v>
      </c>
      <c r="L20" s="17">
        <f t="shared" si="1"/>
        <v>0</v>
      </c>
      <c r="M20" s="17">
        <f t="shared" si="6"/>
        <v>0</v>
      </c>
      <c r="N20" s="17">
        <f t="shared" si="7"/>
        <v>0</v>
      </c>
      <c r="O20" s="18" t="e">
        <f t="shared" si="2"/>
        <v>#DIV/0!</v>
      </c>
      <c r="P20" s="18" t="e">
        <f t="shared" si="2"/>
        <v>#DIV/0!</v>
      </c>
      <c r="Q20" s="18" t="e">
        <f t="shared" si="2"/>
        <v>#DIV/0!</v>
      </c>
      <c r="R20" s="19" t="e">
        <f t="shared" si="3"/>
        <v>#DIV/0!</v>
      </c>
      <c r="S20" s="3">
        <f t="shared" si="8"/>
        <v>0</v>
      </c>
      <c r="T20" s="10" t="e">
        <f t="array" ref="T20">SUM((D20:F20-G20/3)^2)/(G20/3)</f>
        <v>#DIV/0!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/>
      <c r="B21" s="31"/>
      <c r="C21" s="31"/>
      <c r="D21" s="31"/>
      <c r="E21" s="31"/>
      <c r="F21" s="31"/>
      <c r="G21" s="24"/>
      <c r="I21" s="20">
        <f t="shared" si="5"/>
        <v>0</v>
      </c>
      <c r="J21" s="20">
        <f t="shared" si="5"/>
        <v>0</v>
      </c>
      <c r="K21" s="21">
        <f t="shared" si="5"/>
        <v>0</v>
      </c>
      <c r="L21" s="17">
        <f t="shared" si="1"/>
        <v>0</v>
      </c>
      <c r="M21" s="17">
        <f t="shared" si="6"/>
        <v>0</v>
      </c>
      <c r="N21" s="17">
        <f t="shared" si="7"/>
        <v>0</v>
      </c>
      <c r="O21" s="18" t="e">
        <f t="shared" si="2"/>
        <v>#DIV/0!</v>
      </c>
      <c r="P21" s="18" t="e">
        <f t="shared" si="2"/>
        <v>#DIV/0!</v>
      </c>
      <c r="Q21" s="18" t="e">
        <f t="shared" si="2"/>
        <v>#DIV/0!</v>
      </c>
      <c r="R21" s="19" t="e">
        <f t="shared" si="3"/>
        <v>#DIV/0!</v>
      </c>
      <c r="S21" s="3">
        <f t="shared" si="8"/>
        <v>0</v>
      </c>
      <c r="T21" s="10" t="e">
        <f t="array" ref="T21">SUM((D21:F21-G21/3)^2)/(G21/3)</f>
        <v>#DIV/0!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/>
      <c r="B22" s="31"/>
      <c r="C22" s="31"/>
      <c r="D22" s="31"/>
      <c r="E22" s="31"/>
      <c r="F22" s="31"/>
      <c r="G22" s="24"/>
      <c r="I22" s="20">
        <f t="shared" si="5"/>
        <v>0</v>
      </c>
      <c r="J22" s="20">
        <f t="shared" si="5"/>
        <v>0</v>
      </c>
      <c r="K22" s="21">
        <f t="shared" si="5"/>
        <v>0</v>
      </c>
      <c r="L22" s="17">
        <f t="shared" si="1"/>
        <v>0</v>
      </c>
      <c r="M22" s="17">
        <f t="shared" si="6"/>
        <v>0</v>
      </c>
      <c r="N22" s="17">
        <f t="shared" si="7"/>
        <v>0</v>
      </c>
      <c r="O22" s="18" t="e">
        <f t="shared" si="2"/>
        <v>#DIV/0!</v>
      </c>
      <c r="P22" s="18" t="e">
        <f t="shared" si="2"/>
        <v>#DIV/0!</v>
      </c>
      <c r="Q22" s="18" t="e">
        <f t="shared" si="2"/>
        <v>#DIV/0!</v>
      </c>
      <c r="R22" s="19" t="e">
        <f t="shared" si="3"/>
        <v>#DIV/0!</v>
      </c>
      <c r="S22" s="3">
        <f t="shared" si="8"/>
        <v>0</v>
      </c>
      <c r="T22" s="10" t="e">
        <f t="array" ref="T22">SUM((D22:F22-G22/3)^2)/(G22/3)</f>
        <v>#DIV/0!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/>
      <c r="B23" s="31"/>
      <c r="C23" s="31"/>
      <c r="D23" s="31"/>
      <c r="E23" s="31"/>
      <c r="F23" s="31"/>
      <c r="G23" s="24"/>
      <c r="I23" s="20">
        <f t="shared" si="5"/>
        <v>0</v>
      </c>
      <c r="J23" s="20">
        <f t="shared" si="5"/>
        <v>0</v>
      </c>
      <c r="K23" s="21">
        <f t="shared" si="5"/>
        <v>0</v>
      </c>
      <c r="L23" s="17">
        <f t="shared" si="1"/>
        <v>0</v>
      </c>
      <c r="M23" s="17">
        <f t="shared" si="6"/>
        <v>0</v>
      </c>
      <c r="N23" s="17">
        <f t="shared" si="7"/>
        <v>0</v>
      </c>
      <c r="O23" s="18" t="e">
        <f t="shared" si="2"/>
        <v>#DIV/0!</v>
      </c>
      <c r="P23" s="18" t="e">
        <f t="shared" si="2"/>
        <v>#DIV/0!</v>
      </c>
      <c r="Q23" s="18" t="e">
        <f t="shared" si="2"/>
        <v>#DIV/0!</v>
      </c>
      <c r="R23" s="19" t="e">
        <f t="shared" si="3"/>
        <v>#DIV/0!</v>
      </c>
      <c r="S23" s="3">
        <f t="shared" si="8"/>
        <v>0</v>
      </c>
      <c r="T23" s="10" t="e">
        <f t="array" ref="T23">SUM((D23:F23-G23/3)^2)/(G23/3)</f>
        <v>#DIV/0!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/>
      <c r="B24" s="31"/>
      <c r="C24" s="31"/>
      <c r="D24" s="31"/>
      <c r="E24" s="31"/>
      <c r="F24" s="31"/>
      <c r="G24" s="24"/>
      <c r="I24" s="20">
        <f t="shared" si="5"/>
        <v>0</v>
      </c>
      <c r="J24" s="20">
        <f t="shared" si="5"/>
        <v>0</v>
      </c>
      <c r="K24" s="21">
        <f t="shared" si="5"/>
        <v>0</v>
      </c>
      <c r="L24" s="17">
        <f t="shared" si="1"/>
        <v>0</v>
      </c>
      <c r="M24" s="17">
        <f t="shared" si="6"/>
        <v>0</v>
      </c>
      <c r="N24" s="17">
        <f t="shared" si="7"/>
        <v>0</v>
      </c>
      <c r="O24" s="18" t="e">
        <f t="shared" si="2"/>
        <v>#DIV/0!</v>
      </c>
      <c r="P24" s="18" t="e">
        <f t="shared" si="2"/>
        <v>#DIV/0!</v>
      </c>
      <c r="Q24" s="18" t="e">
        <f t="shared" si="2"/>
        <v>#DIV/0!</v>
      </c>
      <c r="R24" s="19" t="e">
        <f t="shared" si="3"/>
        <v>#DIV/0!</v>
      </c>
      <c r="S24" s="3">
        <f t="shared" si="8"/>
        <v>0</v>
      </c>
      <c r="T24" s="10" t="e">
        <f t="array" ref="T24">SUM((D24:F24-G24/3)^2)/(G24/3)</f>
        <v>#DIV/0!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9"/>
        <v>0</v>
      </c>
      <c r="B25" s="31"/>
      <c r="C25" s="31"/>
      <c r="D25" s="31"/>
      <c r="E25" s="31"/>
      <c r="F25" s="31"/>
      <c r="G25" s="24">
        <f t="shared" si="4"/>
        <v>0</v>
      </c>
      <c r="I25" s="20">
        <f t="shared" si="5"/>
        <v>0</v>
      </c>
      <c r="J25" s="20">
        <f t="shared" si="5"/>
        <v>0</v>
      </c>
      <c r="K25" s="21">
        <f t="shared" si="5"/>
        <v>0</v>
      </c>
      <c r="L25" s="17">
        <f t="shared" si="1"/>
        <v>0</v>
      </c>
      <c r="M25" s="17">
        <f t="shared" si="6"/>
        <v>0</v>
      </c>
      <c r="N25" s="17">
        <f t="shared" si="7"/>
        <v>0</v>
      </c>
      <c r="O25" s="18" t="e">
        <f t="shared" si="2"/>
        <v>#DIV/0!</v>
      </c>
      <c r="P25" s="18" t="e">
        <f t="shared" si="2"/>
        <v>#DIV/0!</v>
      </c>
      <c r="Q25" s="18" t="e">
        <f t="shared" si="2"/>
        <v>#DIV/0!</v>
      </c>
      <c r="R25" s="19" t="e">
        <f t="shared" si="3"/>
        <v>#DIV/0!</v>
      </c>
      <c r="S25" s="3">
        <f t="shared" si="8"/>
        <v>0</v>
      </c>
      <c r="T25" s="10" t="e">
        <f t="array" ref="T25">SUM((D25:F25-G25/3)^2)/(G25/3)</f>
        <v>#DIV/0!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9"/>
        <v>0</v>
      </c>
      <c r="B26" s="31"/>
      <c r="C26" s="31"/>
      <c r="D26" s="31"/>
      <c r="E26" s="31"/>
      <c r="F26" s="31"/>
      <c r="G26" s="24">
        <f t="shared" si="4"/>
        <v>0</v>
      </c>
      <c r="I26" s="20">
        <f t="shared" si="5"/>
        <v>0</v>
      </c>
      <c r="J26" s="20">
        <f t="shared" si="5"/>
        <v>0</v>
      </c>
      <c r="K26" s="21">
        <f t="shared" si="5"/>
        <v>0</v>
      </c>
      <c r="L26" s="17">
        <f t="shared" si="1"/>
        <v>0</v>
      </c>
      <c r="M26" s="17">
        <f t="shared" si="6"/>
        <v>0</v>
      </c>
      <c r="N26" s="17">
        <f t="shared" si="7"/>
        <v>0</v>
      </c>
      <c r="O26" s="18" t="e">
        <f t="shared" si="2"/>
        <v>#DIV/0!</v>
      </c>
      <c r="P26" s="18" t="e">
        <f t="shared" si="2"/>
        <v>#DIV/0!</v>
      </c>
      <c r="Q26" s="18" t="e">
        <f t="shared" si="2"/>
        <v>#DIV/0!</v>
      </c>
      <c r="R26" s="19" t="e">
        <f t="shared" si="3"/>
        <v>#DIV/0!</v>
      </c>
      <c r="S26" s="3">
        <f t="shared" si="8"/>
        <v>0</v>
      </c>
      <c r="T26" s="10" t="e">
        <f t="array" ref="T26">SUM((D26:F26-G26/3)^2)/(G26/3)</f>
        <v>#DIV/0!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/>
      <c r="B27" s="31"/>
      <c r="C27" s="31"/>
      <c r="D27" s="31"/>
      <c r="E27" s="31"/>
      <c r="F27" s="31"/>
      <c r="G27" s="24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/>
      <c r="B28" s="31"/>
      <c r="C28" s="31"/>
      <c r="D28" s="31"/>
      <c r="E28" s="31"/>
      <c r="F28" s="31"/>
      <c r="G28" s="24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/>
      <c r="B29" s="31"/>
      <c r="C29" s="31"/>
      <c r="D29" s="31"/>
      <c r="E29" s="31"/>
      <c r="F29" s="31"/>
      <c r="G29" s="24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/>
      <c r="B30" s="31"/>
      <c r="C30" s="31"/>
      <c r="D30" s="31"/>
      <c r="E30" s="31"/>
      <c r="F30" s="31"/>
      <c r="G30" s="24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/>
      <c r="B31" s="31"/>
      <c r="C31" s="31"/>
      <c r="D31" s="31"/>
      <c r="E31" s="31"/>
      <c r="F31" s="31"/>
      <c r="G31" s="24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/>
      <c r="B32" s="31"/>
      <c r="C32" s="31"/>
      <c r="D32" s="31"/>
      <c r="E32" s="31"/>
      <c r="F32" s="31"/>
      <c r="G32" s="24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31"/>
      <c r="C33" s="31"/>
      <c r="D33" s="31"/>
      <c r="E33" s="31"/>
      <c r="F33" s="31"/>
      <c r="G33" s="24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31"/>
      <c r="C34" s="31"/>
      <c r="D34" s="31"/>
      <c r="E34" s="31"/>
      <c r="F34" s="31"/>
      <c r="G34" s="24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31"/>
      <c r="C35" s="31"/>
      <c r="D35" s="31"/>
      <c r="E35" s="31"/>
      <c r="F35" s="31"/>
      <c r="G35" s="24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31"/>
      <c r="C36" s="31"/>
      <c r="D36" s="31"/>
      <c r="E36" s="31"/>
      <c r="F36" s="31"/>
      <c r="G36" s="24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31"/>
      <c r="C37" s="31"/>
      <c r="D37" s="31"/>
      <c r="E37" s="31"/>
      <c r="F37" s="31"/>
      <c r="G37" s="24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31"/>
      <c r="C38" s="31"/>
      <c r="D38" s="31"/>
      <c r="E38" s="31"/>
      <c r="F38" s="31"/>
      <c r="G38" s="24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31"/>
      <c r="C39" s="31"/>
      <c r="D39" s="31"/>
      <c r="E39" s="31"/>
      <c r="F39" s="31"/>
      <c r="G39" s="24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31"/>
      <c r="C40" s="31"/>
      <c r="D40" s="31"/>
      <c r="E40" s="31"/>
      <c r="F40" s="31"/>
      <c r="G40" s="24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31"/>
      <c r="C41" s="31"/>
      <c r="D41" s="31"/>
      <c r="E41" s="31"/>
      <c r="F41" s="31"/>
      <c r="G41" s="24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31"/>
      <c r="C42" s="31"/>
      <c r="D42" s="31"/>
      <c r="E42" s="31"/>
      <c r="F42" s="31"/>
      <c r="G42" s="24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31"/>
      <c r="C43" s="31"/>
      <c r="D43" s="31"/>
      <c r="E43" s="31"/>
      <c r="F43" s="31"/>
      <c r="G43" s="24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31"/>
      <c r="C44" s="31"/>
      <c r="D44" s="31"/>
      <c r="E44" s="31"/>
      <c r="F44" s="31"/>
      <c r="G44" s="24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31"/>
      <c r="C45" s="31"/>
      <c r="D45" s="31"/>
      <c r="E45" s="31"/>
      <c r="F45" s="31"/>
      <c r="G45" s="24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31"/>
      <c r="C46" s="31"/>
      <c r="D46" s="31"/>
      <c r="E46" s="31"/>
      <c r="F46" s="31"/>
      <c r="G46" s="24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31"/>
      <c r="C47" s="31"/>
      <c r="D47" s="31"/>
      <c r="E47" s="31"/>
      <c r="F47" s="31"/>
      <c r="G47" s="24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31"/>
      <c r="C48" s="31"/>
      <c r="D48" s="31"/>
      <c r="E48" s="31"/>
      <c r="F48" s="31"/>
      <c r="G48" s="24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31"/>
      <c r="C49" s="31"/>
      <c r="D49" s="31"/>
      <c r="E49" s="31"/>
      <c r="F49" s="31"/>
      <c r="G49" s="24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31"/>
      <c r="C50" s="31"/>
      <c r="D50" s="31"/>
      <c r="E50" s="31"/>
      <c r="F50" s="31"/>
      <c r="G50" s="24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31"/>
      <c r="C51" s="31"/>
      <c r="D51" s="31"/>
      <c r="E51" s="31"/>
      <c r="F51" s="31"/>
      <c r="G51" s="24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31"/>
      <c r="C52" s="31"/>
      <c r="D52" s="31"/>
      <c r="E52" s="31"/>
      <c r="F52" s="31"/>
      <c r="G52" s="24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31"/>
      <c r="C53" s="31"/>
      <c r="D53" s="31"/>
      <c r="E53" s="31"/>
      <c r="F53" s="31"/>
      <c r="G53" s="24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31"/>
      <c r="C54" s="31"/>
      <c r="D54" s="31"/>
      <c r="E54" s="31"/>
      <c r="F54" s="31"/>
      <c r="G54" s="24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x14ac:dyDescent="0.35">
      <c r="A55" s="23"/>
      <c r="B55" s="31"/>
      <c r="C55" s="31"/>
      <c r="D55" s="31"/>
      <c r="E55" s="31"/>
      <c r="F55" s="31"/>
      <c r="G55" s="24"/>
      <c r="I55" s="20"/>
      <c r="J55" s="20"/>
      <c r="K55" s="21"/>
      <c r="L55" s="17"/>
      <c r="M55" s="17"/>
      <c r="N55" s="17"/>
      <c r="O55" s="18"/>
      <c r="P55" s="18"/>
      <c r="Q55" s="18"/>
      <c r="R55" s="19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x14ac:dyDescent="0.35">
      <c r="A56" s="23"/>
      <c r="B56" s="31"/>
      <c r="C56" s="31"/>
      <c r="D56" s="31"/>
      <c r="E56" s="31"/>
      <c r="F56" s="31"/>
      <c r="G56" s="24"/>
      <c r="I56" s="20"/>
      <c r="J56" s="20"/>
      <c r="K56" s="21"/>
      <c r="L56" s="17"/>
      <c r="M56" s="17"/>
      <c r="N56" s="17"/>
      <c r="O56" s="18"/>
      <c r="P56" s="18"/>
      <c r="Q56" s="18"/>
      <c r="R56" s="19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23"/>
      <c r="B57" s="31"/>
      <c r="C57" s="31"/>
      <c r="D57" s="31"/>
      <c r="E57" s="31"/>
      <c r="F57" s="31"/>
      <c r="G57" s="24"/>
      <c r="I57" s="20"/>
      <c r="J57" s="20"/>
      <c r="K57" s="21"/>
      <c r="L57" s="17"/>
      <c r="M57" s="17"/>
      <c r="N57" s="17"/>
      <c r="O57" s="18"/>
      <c r="P57" s="18"/>
      <c r="Q57" s="18"/>
      <c r="R57" s="19"/>
      <c r="S57" s="3"/>
      <c r="T57" s="10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23"/>
      <c r="B58" s="31"/>
      <c r="C58" s="31"/>
      <c r="D58" s="31"/>
      <c r="E58" s="31"/>
      <c r="F58" s="31"/>
      <c r="G58" s="24"/>
      <c r="I58" s="20"/>
      <c r="J58" s="20"/>
      <c r="K58" s="21"/>
      <c r="L58" s="17"/>
      <c r="M58" s="17"/>
      <c r="N58" s="17"/>
      <c r="O58" s="18"/>
      <c r="P58" s="18"/>
      <c r="Q58" s="18"/>
      <c r="R58" s="19"/>
      <c r="S58" s="3"/>
      <c r="T58" s="10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23"/>
      <c r="B59" s="31"/>
      <c r="C59" s="31"/>
      <c r="D59" s="31"/>
      <c r="E59" s="31"/>
      <c r="F59" s="31"/>
      <c r="G59" s="24"/>
      <c r="I59" s="20"/>
      <c r="J59" s="20"/>
      <c r="K59" s="21"/>
      <c r="L59" s="17"/>
      <c r="M59" s="17"/>
      <c r="N59" s="17"/>
      <c r="O59" s="18"/>
      <c r="P59" s="18"/>
      <c r="Q59" s="18"/>
      <c r="R59" s="19"/>
      <c r="S59" s="3"/>
      <c r="T59" s="10"/>
    </row>
    <row r="60" spans="1:29" ht="21" x14ac:dyDescent="0.35">
      <c r="A60" s="23"/>
      <c r="B60" s="31"/>
      <c r="C60" s="31"/>
      <c r="D60" s="31"/>
      <c r="E60" s="31"/>
      <c r="F60" s="31"/>
      <c r="G60" s="24"/>
      <c r="I60" s="20"/>
      <c r="J60" s="20"/>
      <c r="K60" s="21"/>
      <c r="L60" s="17"/>
      <c r="M60" s="17"/>
      <c r="N60" s="17"/>
      <c r="O60" s="18"/>
      <c r="P60" s="18"/>
      <c r="Q60" s="18"/>
      <c r="R60" s="19"/>
      <c r="S60" s="3"/>
      <c r="T60" s="10"/>
    </row>
    <row r="61" spans="1:29" ht="21" x14ac:dyDescent="0.35">
      <c r="A61" s="23"/>
      <c r="B61" s="31"/>
      <c r="C61" s="31"/>
      <c r="D61" s="31"/>
      <c r="E61" s="31"/>
      <c r="F61" s="31"/>
      <c r="G61" s="24"/>
      <c r="I61" s="20"/>
      <c r="J61" s="20"/>
      <c r="K61" s="21"/>
      <c r="L61" s="17"/>
      <c r="M61" s="17"/>
      <c r="N61" s="17"/>
      <c r="O61" s="18"/>
      <c r="P61" s="18"/>
      <c r="Q61" s="18"/>
      <c r="R61" s="19"/>
      <c r="S61" s="3"/>
      <c r="T61" s="10"/>
    </row>
    <row r="62" spans="1:29" ht="21" x14ac:dyDescent="0.35">
      <c r="A62" s="23"/>
      <c r="B62" s="31"/>
      <c r="C62" s="31"/>
      <c r="D62" s="31"/>
      <c r="E62" s="31"/>
      <c r="F62" s="31"/>
      <c r="G62" s="24"/>
      <c r="I62" s="20"/>
      <c r="J62" s="20"/>
      <c r="K62" s="21"/>
      <c r="L62" s="17"/>
      <c r="M62" s="17"/>
      <c r="N62" s="17"/>
      <c r="O62" s="18"/>
      <c r="P62" s="18"/>
      <c r="Q62" s="18"/>
      <c r="R62" s="19"/>
      <c r="S62" s="3"/>
      <c r="T62" s="10"/>
    </row>
    <row r="63" spans="1:29" ht="21" x14ac:dyDescent="0.35">
      <c r="A63" s="23"/>
      <c r="B63" s="31"/>
      <c r="C63" s="31"/>
      <c r="D63" s="31"/>
      <c r="E63" s="31"/>
      <c r="F63" s="31"/>
      <c r="G63" s="24"/>
      <c r="I63" s="20"/>
      <c r="J63" s="20"/>
      <c r="K63" s="21"/>
      <c r="L63" s="17"/>
      <c r="M63" s="17"/>
      <c r="N63" s="17"/>
      <c r="O63" s="18"/>
      <c r="P63" s="18"/>
      <c r="Q63" s="18"/>
      <c r="R63" s="19"/>
      <c r="S63" s="3"/>
      <c r="T63" s="10"/>
    </row>
    <row r="64" spans="1:29" ht="21" x14ac:dyDescent="0.35">
      <c r="A64" s="23"/>
      <c r="B64" s="31"/>
      <c r="C64" s="31"/>
      <c r="D64" s="31"/>
      <c r="E64" s="31"/>
      <c r="F64" s="31"/>
      <c r="G64" s="24"/>
      <c r="I64" s="20"/>
      <c r="J64" s="20"/>
      <c r="K64" s="21"/>
      <c r="L64" s="17"/>
      <c r="M64" s="17"/>
      <c r="N64" s="17"/>
      <c r="O64" s="18"/>
      <c r="P64" s="18"/>
      <c r="Q64" s="18"/>
      <c r="R64" s="19"/>
      <c r="S64" s="3"/>
      <c r="T64" s="10"/>
    </row>
    <row r="65" spans="1:20" ht="21" x14ac:dyDescent="0.35">
      <c r="A65" s="23"/>
      <c r="B65" s="31"/>
      <c r="C65" s="31"/>
      <c r="D65" s="31"/>
      <c r="E65" s="31"/>
      <c r="F65" s="31"/>
      <c r="G65" s="24"/>
      <c r="I65" s="20"/>
      <c r="J65" s="20"/>
      <c r="K65" s="21"/>
      <c r="L65" s="17"/>
      <c r="M65" s="17"/>
      <c r="N65" s="17"/>
      <c r="O65" s="18"/>
      <c r="P65" s="18"/>
      <c r="Q65" s="18"/>
      <c r="R65" s="19"/>
      <c r="S65" s="3"/>
      <c r="T65" s="10"/>
    </row>
  </sheetData>
  <conditionalFormatting sqref="R58:R65 T58:T65 T4:T27 R4:R27">
    <cfRule type="cellIs" dxfId="63" priority="9" operator="greaterThan">
      <formula>6</formula>
    </cfRule>
    <cfRule type="cellIs" dxfId="62" priority="10" operator="greaterThan">
      <formula>6</formula>
    </cfRule>
  </conditionalFormatting>
  <conditionalFormatting sqref="R58:R65 R4:R27">
    <cfRule type="cellIs" dxfId="61" priority="8" operator="greaterThan">
      <formula>6</formula>
    </cfRule>
  </conditionalFormatting>
  <conditionalFormatting sqref="S58:S65 S4:S27">
    <cfRule type="cellIs" dxfId="60" priority="7" operator="greaterThan">
      <formula>52</formula>
    </cfRule>
  </conditionalFormatting>
  <conditionalFormatting sqref="L58:L65 L4:L27">
    <cfRule type="cellIs" dxfId="59" priority="6" operator="greaterThan">
      <formula>54</formula>
    </cfRule>
  </conditionalFormatting>
  <conditionalFormatting sqref="T28:T57 R28:R57">
    <cfRule type="cellIs" dxfId="58" priority="4" operator="greaterThan">
      <formula>6</formula>
    </cfRule>
    <cfRule type="cellIs" dxfId="57" priority="5" operator="greaterThan">
      <formula>6</formula>
    </cfRule>
  </conditionalFormatting>
  <conditionalFormatting sqref="R28:R57">
    <cfRule type="cellIs" dxfId="56" priority="3" operator="greaterThan">
      <formula>6</formula>
    </cfRule>
  </conditionalFormatting>
  <conditionalFormatting sqref="S28:S57">
    <cfRule type="cellIs" dxfId="55" priority="2" operator="greaterThan">
      <formula>52</formula>
    </cfRule>
  </conditionalFormatting>
  <conditionalFormatting sqref="L28:L57">
    <cfRule type="cellIs" dxfId="54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1"/>
  <sheetViews>
    <sheetView zoomScale="60" zoomScaleNormal="60" zoomScalePageLayoutView="60" workbookViewId="0">
      <selection activeCell="D38" sqref="D38"/>
    </sheetView>
  </sheetViews>
  <sheetFormatPr baseColWidth="10" defaultColWidth="11.42578125" defaultRowHeight="15" x14ac:dyDescent="0.25"/>
  <cols>
    <col min="1" max="1" width="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2" width="9.42578125" customWidth="1"/>
    <col min="13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SUM(C4:C126)/SUM(G4:G126)</f>
        <v>5.9891146589259786E-2</v>
      </c>
      <c r="C1" s="1"/>
      <c r="D1" s="1">
        <f>SUM(D4:D136)</f>
        <v>724</v>
      </c>
      <c r="E1" s="1">
        <f>SUM(E4:E136)</f>
        <v>294</v>
      </c>
      <c r="F1" s="1">
        <f>SUM(F4:F136)</f>
        <v>360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35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11" t="s">
        <v>0</v>
      </c>
      <c r="C3" s="11" t="s">
        <v>7</v>
      </c>
      <c r="D3" s="12" t="s">
        <v>1</v>
      </c>
      <c r="E3" s="13" t="s">
        <v>2</v>
      </c>
      <c r="F3" s="14" t="s">
        <v>3</v>
      </c>
      <c r="G3" s="11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11" t="s">
        <v>149</v>
      </c>
      <c r="C4" s="9">
        <v>3.86</v>
      </c>
      <c r="D4" s="3">
        <v>34</v>
      </c>
      <c r="E4" s="3">
        <v>16</v>
      </c>
      <c r="F4" s="3">
        <v>15</v>
      </c>
      <c r="G4" s="11">
        <f t="shared" ref="G4:G25" si="0">SUM(D4:F4)</f>
        <v>65</v>
      </c>
      <c r="I4" s="16">
        <f t="shared" ref="I4:I25" si="1">ABS(D4/D$2-$G4)</f>
        <v>3</v>
      </c>
      <c r="J4" s="13">
        <f t="shared" ref="J4:J25" si="2">ABS(E4/E$2-$G4)</f>
        <v>1</v>
      </c>
      <c r="K4" s="14">
        <f t="shared" ref="K4:K25" si="3">ABS(F4/F$2-$G4)</f>
        <v>5</v>
      </c>
      <c r="L4" s="17">
        <f t="shared" ref="L4:L25" si="4">SUM(I4:K4)</f>
        <v>9</v>
      </c>
      <c r="M4" s="17">
        <f t="shared" ref="M4:M25" si="5">ABS($D4-$E4-$F4)+ABS($E4-$F4)</f>
        <v>4</v>
      </c>
      <c r="N4" s="17">
        <f t="shared" ref="N4:N25" si="6">ABS($D4-$E4-$F4)+2*ABS($E4-$F4)</f>
        <v>5</v>
      </c>
      <c r="O4" s="18">
        <f t="shared" ref="O4:O25" si="7">I4^2/($G4/D$2)</f>
        <v>6.9230769230769235E-2</v>
      </c>
      <c r="P4" s="18">
        <f t="shared" ref="P4:P25" si="8">J4^2/($G4/E$2)</f>
        <v>3.8461538461538464E-3</v>
      </c>
      <c r="Q4" s="18">
        <f t="shared" ref="Q4:Q25" si="9">K4^2/($G4/F$2)</f>
        <v>9.6153846153846159E-2</v>
      </c>
      <c r="R4" s="19">
        <f t="shared" ref="R4:R25" si="10">SUM(O4:Q4)</f>
        <v>0.16923076923076924</v>
      </c>
      <c r="S4" s="3">
        <f t="shared" ref="S4:S25" si="11">ABS(3*D4-G4)+ABS(3*E4-G4)+ABS(3*F4-G4)</f>
        <v>74</v>
      </c>
      <c r="T4" s="10">
        <f t="array" ref="T4">SUM((D4:F4-G4/3)^2)/(G4/3)</f>
        <v>10.553846153846154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69.546632124352328</v>
      </c>
      <c r="B5" s="11" t="s">
        <v>128</v>
      </c>
      <c r="C5" s="9">
        <v>4.13</v>
      </c>
      <c r="D5" s="3">
        <v>33</v>
      </c>
      <c r="E5" s="3">
        <v>18</v>
      </c>
      <c r="F5" s="3">
        <v>18</v>
      </c>
      <c r="G5" s="11">
        <f t="shared" si="0"/>
        <v>69</v>
      </c>
      <c r="I5" s="16">
        <f t="shared" si="1"/>
        <v>3</v>
      </c>
      <c r="J5" s="13">
        <f t="shared" si="2"/>
        <v>3</v>
      </c>
      <c r="K5" s="14">
        <f t="shared" si="3"/>
        <v>3</v>
      </c>
      <c r="L5" s="17">
        <f t="shared" si="4"/>
        <v>9</v>
      </c>
      <c r="M5" s="17">
        <f t="shared" si="5"/>
        <v>3</v>
      </c>
      <c r="N5" s="17">
        <f t="shared" si="6"/>
        <v>3</v>
      </c>
      <c r="O5" s="18">
        <f t="shared" si="7"/>
        <v>6.5217391304347824E-2</v>
      </c>
      <c r="P5" s="18">
        <f t="shared" si="8"/>
        <v>3.2608695652173912E-2</v>
      </c>
      <c r="Q5" s="18">
        <f t="shared" si="9"/>
        <v>3.2608695652173912E-2</v>
      </c>
      <c r="R5" s="19">
        <f t="shared" si="10"/>
        <v>0.13043478260869565</v>
      </c>
      <c r="S5" s="3">
        <f t="shared" si="11"/>
        <v>60</v>
      </c>
      <c r="T5" s="10">
        <f t="array" ref="T5">SUM((D5:F5-G5/3)^2)/(G5/3)</f>
        <v>6.5217391304347823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49.977471839799747</v>
      </c>
      <c r="B6" s="40" t="s">
        <v>158</v>
      </c>
      <c r="C6" s="9">
        <v>2.98</v>
      </c>
      <c r="D6" s="3">
        <v>17</v>
      </c>
      <c r="E6" s="3">
        <v>8</v>
      </c>
      <c r="F6" s="3">
        <v>10</v>
      </c>
      <c r="G6" s="11">
        <f t="shared" si="0"/>
        <v>35</v>
      </c>
      <c r="I6" s="16">
        <f t="shared" si="1"/>
        <v>1</v>
      </c>
      <c r="J6" s="13">
        <f t="shared" si="2"/>
        <v>3</v>
      </c>
      <c r="K6" s="14">
        <f t="shared" si="3"/>
        <v>5</v>
      </c>
      <c r="L6" s="17">
        <f t="shared" si="4"/>
        <v>9</v>
      </c>
      <c r="M6" s="17">
        <f t="shared" si="5"/>
        <v>3</v>
      </c>
      <c r="N6" s="17">
        <f t="shared" si="6"/>
        <v>5</v>
      </c>
      <c r="O6" s="18">
        <f t="shared" si="7"/>
        <v>1.4285714285714285E-2</v>
      </c>
      <c r="P6" s="18">
        <f t="shared" si="8"/>
        <v>6.4285714285714279E-2</v>
      </c>
      <c r="Q6" s="18">
        <f t="shared" si="9"/>
        <v>0.17857142857142858</v>
      </c>
      <c r="R6" s="19">
        <f t="shared" si="10"/>
        <v>0.25714285714285712</v>
      </c>
      <c r="S6" s="3">
        <f t="shared" si="11"/>
        <v>32</v>
      </c>
      <c r="T6" s="10">
        <f t="array" ref="T6">SUM((D6:F6-G6/3)^2)/(G6/3)</f>
        <v>3.8285714285714287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68.555150410209663</v>
      </c>
      <c r="B7" s="11" t="s">
        <v>150</v>
      </c>
      <c r="C7" s="9">
        <v>4.45</v>
      </c>
      <c r="D7" s="3">
        <v>35</v>
      </c>
      <c r="E7" s="3">
        <v>20</v>
      </c>
      <c r="F7" s="3">
        <v>19</v>
      </c>
      <c r="G7" s="11">
        <f t="shared" si="0"/>
        <v>74</v>
      </c>
      <c r="I7" s="16">
        <f t="shared" si="1"/>
        <v>4</v>
      </c>
      <c r="J7" s="13">
        <f t="shared" si="2"/>
        <v>6</v>
      </c>
      <c r="K7" s="14">
        <f t="shared" si="3"/>
        <v>2</v>
      </c>
      <c r="L7" s="17">
        <f t="shared" si="4"/>
        <v>12</v>
      </c>
      <c r="M7" s="17">
        <f t="shared" si="5"/>
        <v>5</v>
      </c>
      <c r="N7" s="17">
        <f t="shared" si="6"/>
        <v>6</v>
      </c>
      <c r="O7" s="18">
        <f t="shared" si="7"/>
        <v>0.10810810810810811</v>
      </c>
      <c r="P7" s="18">
        <f t="shared" si="8"/>
        <v>0.12162162162162163</v>
      </c>
      <c r="Q7" s="18">
        <f t="shared" si="9"/>
        <v>1.3513513513513514E-2</v>
      </c>
      <c r="R7" s="19">
        <f t="shared" si="10"/>
        <v>0.24324324324324326</v>
      </c>
      <c r="S7" s="3">
        <f t="shared" si="11"/>
        <v>62</v>
      </c>
      <c r="T7" s="10">
        <f t="array" ref="T7">SUM((D7:F7-G7/3)^2)/(G7/3)</f>
        <v>6.5135135135135132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69.968871595330739</v>
      </c>
      <c r="B8" s="11" t="s">
        <v>136</v>
      </c>
      <c r="C8" s="9">
        <v>4.4400000000000004</v>
      </c>
      <c r="D8" s="3">
        <v>39</v>
      </c>
      <c r="E8" s="3">
        <v>17</v>
      </c>
      <c r="F8" s="3">
        <v>18</v>
      </c>
      <c r="G8" s="11">
        <f t="shared" si="0"/>
        <v>74</v>
      </c>
      <c r="I8" s="16">
        <f t="shared" si="1"/>
        <v>4</v>
      </c>
      <c r="J8" s="13">
        <f t="shared" si="2"/>
        <v>6</v>
      </c>
      <c r="K8" s="14">
        <f t="shared" si="3"/>
        <v>2</v>
      </c>
      <c r="L8" s="17">
        <f t="shared" si="4"/>
        <v>12</v>
      </c>
      <c r="M8" s="17">
        <f t="shared" si="5"/>
        <v>5</v>
      </c>
      <c r="N8" s="17">
        <f t="shared" si="6"/>
        <v>6</v>
      </c>
      <c r="O8" s="18">
        <f t="shared" si="7"/>
        <v>0.10810810810810811</v>
      </c>
      <c r="P8" s="18">
        <f t="shared" si="8"/>
        <v>0.12162162162162163</v>
      </c>
      <c r="Q8" s="18">
        <f t="shared" si="9"/>
        <v>1.3513513513513514E-2</v>
      </c>
      <c r="R8" s="19">
        <f t="shared" si="10"/>
        <v>0.24324324324324326</v>
      </c>
      <c r="S8" s="3">
        <f t="shared" si="11"/>
        <v>86</v>
      </c>
      <c r="T8" s="10">
        <f t="array" ref="T8">SUM((D8:F8-G8/3)^2)/(G8/3)</f>
        <v>12.51351351351351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61.612286002014088</v>
      </c>
      <c r="B9" s="11" t="s">
        <v>145</v>
      </c>
      <c r="C9" s="9">
        <v>3.86</v>
      </c>
      <c r="D9" s="3">
        <v>35</v>
      </c>
      <c r="E9" s="3">
        <v>14</v>
      </c>
      <c r="F9" s="3">
        <v>16</v>
      </c>
      <c r="G9" s="11">
        <f t="shared" si="0"/>
        <v>65</v>
      </c>
      <c r="I9" s="16">
        <f t="shared" si="1"/>
        <v>5</v>
      </c>
      <c r="J9" s="13">
        <f t="shared" si="2"/>
        <v>9</v>
      </c>
      <c r="K9" s="14">
        <f t="shared" si="3"/>
        <v>1</v>
      </c>
      <c r="L9" s="17">
        <f t="shared" si="4"/>
        <v>15</v>
      </c>
      <c r="M9" s="17">
        <f t="shared" si="5"/>
        <v>7</v>
      </c>
      <c r="N9" s="17">
        <f t="shared" si="6"/>
        <v>9</v>
      </c>
      <c r="O9" s="18">
        <f t="shared" si="7"/>
        <v>0.19230769230769232</v>
      </c>
      <c r="P9" s="18">
        <f t="shared" si="8"/>
        <v>0.31153846153846154</v>
      </c>
      <c r="Q9" s="18">
        <f t="shared" si="9"/>
        <v>3.8461538461538464E-3</v>
      </c>
      <c r="R9" s="19">
        <f t="shared" si="10"/>
        <v>0.50769230769230766</v>
      </c>
      <c r="S9" s="3">
        <f t="shared" si="11"/>
        <v>80</v>
      </c>
      <c r="T9" s="10">
        <f t="array" ref="T9">SUM((D9:F9-G9/3)^2)/(G9/3)</f>
        <v>12.4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52.339797639123098</v>
      </c>
      <c r="B10" s="11" t="s">
        <v>119</v>
      </c>
      <c r="C10" s="9">
        <v>3.25</v>
      </c>
      <c r="D10" s="3">
        <v>25</v>
      </c>
      <c r="E10" s="3">
        <v>13</v>
      </c>
      <c r="F10" s="3">
        <v>16</v>
      </c>
      <c r="G10" s="11">
        <f t="shared" si="0"/>
        <v>54</v>
      </c>
      <c r="I10" s="16">
        <f t="shared" si="1"/>
        <v>4</v>
      </c>
      <c r="J10" s="13">
        <f t="shared" si="2"/>
        <v>2</v>
      </c>
      <c r="K10" s="14">
        <f t="shared" si="3"/>
        <v>10</v>
      </c>
      <c r="L10" s="17">
        <f t="shared" si="4"/>
        <v>16</v>
      </c>
      <c r="M10" s="17">
        <f t="shared" si="5"/>
        <v>7</v>
      </c>
      <c r="N10" s="17">
        <f t="shared" si="6"/>
        <v>10</v>
      </c>
      <c r="O10" s="18">
        <f t="shared" si="7"/>
        <v>0.14814814814814814</v>
      </c>
      <c r="P10" s="18">
        <f t="shared" si="8"/>
        <v>1.8518518518518517E-2</v>
      </c>
      <c r="Q10" s="18">
        <f t="shared" si="9"/>
        <v>0.46296296296296297</v>
      </c>
      <c r="R10" s="19">
        <f t="shared" si="10"/>
        <v>0.62962962962962965</v>
      </c>
      <c r="S10" s="3">
        <f t="shared" si="11"/>
        <v>42</v>
      </c>
      <c r="T10" s="10">
        <f t="array" ref="T10">SUM((D10:F10-G10/3)^2)/(G10/3)</f>
        <v>4.333333333333333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25" si="12">C11/B$1</f>
        <v>53.263298194595912</v>
      </c>
      <c r="B11" s="11" t="s">
        <v>135</v>
      </c>
      <c r="C11" s="9">
        <v>3.19</v>
      </c>
      <c r="D11" s="3">
        <v>29</v>
      </c>
      <c r="E11" s="3">
        <v>10</v>
      </c>
      <c r="F11" s="3">
        <v>13</v>
      </c>
      <c r="G11" s="11">
        <f t="shared" si="0"/>
        <v>52</v>
      </c>
      <c r="I11" s="16">
        <f t="shared" si="1"/>
        <v>6</v>
      </c>
      <c r="J11" s="13">
        <f t="shared" si="2"/>
        <v>12</v>
      </c>
      <c r="K11" s="14">
        <f t="shared" si="3"/>
        <v>0</v>
      </c>
      <c r="L11" s="17">
        <f t="shared" si="4"/>
        <v>18</v>
      </c>
      <c r="M11" s="17">
        <f t="shared" si="5"/>
        <v>9</v>
      </c>
      <c r="N11" s="17">
        <f t="shared" si="6"/>
        <v>12</v>
      </c>
      <c r="O11" s="18">
        <f t="shared" si="7"/>
        <v>0.34615384615384615</v>
      </c>
      <c r="P11" s="18">
        <f t="shared" si="8"/>
        <v>0.69230769230769229</v>
      </c>
      <c r="Q11" s="18">
        <f t="shared" si="9"/>
        <v>0</v>
      </c>
      <c r="R11" s="19">
        <f t="shared" si="10"/>
        <v>1.0384615384615383</v>
      </c>
      <c r="S11" s="3">
        <f t="shared" si="11"/>
        <v>70</v>
      </c>
      <c r="T11" s="10">
        <f t="array" ref="T11">SUM((D11:F11-G11/3)^2)/(G11/3)</f>
        <v>12.03846153846154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12"/>
        <v>59.10723373318794</v>
      </c>
      <c r="B12" s="11" t="s">
        <v>152</v>
      </c>
      <c r="C12" s="9">
        <v>3.54</v>
      </c>
      <c r="D12" s="3">
        <v>33</v>
      </c>
      <c r="E12" s="3">
        <v>13</v>
      </c>
      <c r="F12" s="3">
        <v>14</v>
      </c>
      <c r="G12" s="11">
        <f t="shared" si="0"/>
        <v>60</v>
      </c>
      <c r="I12" s="16">
        <f t="shared" si="1"/>
        <v>6</v>
      </c>
      <c r="J12" s="13">
        <f t="shared" si="2"/>
        <v>8</v>
      </c>
      <c r="K12" s="14">
        <f t="shared" si="3"/>
        <v>4</v>
      </c>
      <c r="L12" s="17">
        <f t="shared" si="4"/>
        <v>18</v>
      </c>
      <c r="M12" s="17">
        <f t="shared" si="5"/>
        <v>7</v>
      </c>
      <c r="N12" s="17">
        <f t="shared" si="6"/>
        <v>8</v>
      </c>
      <c r="O12" s="18">
        <f t="shared" si="7"/>
        <v>0.3</v>
      </c>
      <c r="P12" s="18">
        <f t="shared" si="8"/>
        <v>0.26666666666666666</v>
      </c>
      <c r="Q12" s="18">
        <f t="shared" si="9"/>
        <v>6.6666666666666666E-2</v>
      </c>
      <c r="R12" s="19">
        <f t="shared" si="10"/>
        <v>0.6333333333333333</v>
      </c>
      <c r="S12" s="3">
        <f t="shared" si="11"/>
        <v>78</v>
      </c>
      <c r="T12" s="10">
        <f t="array" ref="T12">SUM((D12:F12-G12/3)^2)/(G12/3)</f>
        <v>12.7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12"/>
        <v>54.76602447594815</v>
      </c>
      <c r="B13" s="11" t="s">
        <v>159</v>
      </c>
      <c r="C13" s="9">
        <v>3.28</v>
      </c>
      <c r="D13" s="3">
        <v>26</v>
      </c>
      <c r="E13" s="3">
        <v>12</v>
      </c>
      <c r="F13" s="3">
        <v>17</v>
      </c>
      <c r="G13" s="11">
        <f t="shared" si="0"/>
        <v>55</v>
      </c>
      <c r="I13" s="20">
        <f t="shared" si="1"/>
        <v>3</v>
      </c>
      <c r="J13" s="20">
        <f t="shared" si="2"/>
        <v>7</v>
      </c>
      <c r="K13" s="21">
        <f t="shared" si="3"/>
        <v>13</v>
      </c>
      <c r="L13" s="17">
        <f t="shared" si="4"/>
        <v>23</v>
      </c>
      <c r="M13" s="17">
        <f t="shared" si="5"/>
        <v>8</v>
      </c>
      <c r="N13" s="17">
        <f t="shared" si="6"/>
        <v>13</v>
      </c>
      <c r="O13" s="18">
        <f t="shared" si="7"/>
        <v>8.1818181818181818E-2</v>
      </c>
      <c r="P13" s="18">
        <f t="shared" si="8"/>
        <v>0.22272727272727272</v>
      </c>
      <c r="Q13" s="18">
        <f t="shared" si="9"/>
        <v>0.76818181818181819</v>
      </c>
      <c r="R13" s="19">
        <f t="shared" si="10"/>
        <v>1.0727272727272728</v>
      </c>
      <c r="S13" s="3">
        <f t="shared" si="11"/>
        <v>46</v>
      </c>
      <c r="T13" s="10">
        <f t="array" ref="T13">SUM((D13:F13-G13/3)^2)/(G13/3)</f>
        <v>5.4909090909090912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12"/>
        <v>78.809644977583915</v>
      </c>
      <c r="B14" s="11" t="s">
        <v>151</v>
      </c>
      <c r="C14" s="9">
        <v>4.72</v>
      </c>
      <c r="D14" s="3">
        <v>44</v>
      </c>
      <c r="E14" s="3">
        <v>20</v>
      </c>
      <c r="F14" s="3">
        <v>15</v>
      </c>
      <c r="G14" s="11">
        <f t="shared" si="0"/>
        <v>79</v>
      </c>
      <c r="I14" s="16">
        <f t="shared" si="1"/>
        <v>9</v>
      </c>
      <c r="J14" s="13">
        <f t="shared" si="2"/>
        <v>1</v>
      </c>
      <c r="K14" s="14">
        <f t="shared" si="3"/>
        <v>19</v>
      </c>
      <c r="L14" s="17">
        <f t="shared" si="4"/>
        <v>29</v>
      </c>
      <c r="M14" s="17">
        <f t="shared" si="5"/>
        <v>14</v>
      </c>
      <c r="N14" s="17">
        <f t="shared" si="6"/>
        <v>19</v>
      </c>
      <c r="O14" s="18">
        <f t="shared" si="7"/>
        <v>0.51265822784810122</v>
      </c>
      <c r="P14" s="18">
        <f t="shared" si="8"/>
        <v>3.1645569620253164E-3</v>
      </c>
      <c r="Q14" s="18">
        <f t="shared" si="9"/>
        <v>1.1424050632911393</v>
      </c>
      <c r="R14" s="19">
        <f t="shared" si="10"/>
        <v>1.6582278481012658</v>
      </c>
      <c r="S14" s="3">
        <f t="shared" si="11"/>
        <v>106</v>
      </c>
      <c r="T14" s="10">
        <f t="array" ref="T14">SUM((D14:F14-G14/3)^2)/(G14/3)</f>
        <v>18.253164556962023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12"/>
        <v>68.791469768569016</v>
      </c>
      <c r="B15" s="11" t="s">
        <v>49</v>
      </c>
      <c r="C15" s="9">
        <v>4.12</v>
      </c>
      <c r="D15" s="3">
        <v>34</v>
      </c>
      <c r="E15" s="3">
        <v>15</v>
      </c>
      <c r="F15" s="3">
        <v>22</v>
      </c>
      <c r="G15" s="11">
        <f t="shared" si="0"/>
        <v>71</v>
      </c>
      <c r="I15" s="20">
        <f t="shared" si="1"/>
        <v>3</v>
      </c>
      <c r="J15" s="20">
        <f t="shared" si="2"/>
        <v>11</v>
      </c>
      <c r="K15" s="21">
        <f t="shared" si="3"/>
        <v>17</v>
      </c>
      <c r="L15" s="17">
        <f t="shared" si="4"/>
        <v>31</v>
      </c>
      <c r="M15" s="17">
        <f t="shared" si="5"/>
        <v>10</v>
      </c>
      <c r="N15" s="17">
        <f t="shared" si="6"/>
        <v>17</v>
      </c>
      <c r="O15" s="18">
        <f t="shared" si="7"/>
        <v>6.3380281690140844E-2</v>
      </c>
      <c r="P15" s="18">
        <f t="shared" si="8"/>
        <v>0.426056338028169</v>
      </c>
      <c r="Q15" s="18">
        <f t="shared" si="9"/>
        <v>1.017605633802817</v>
      </c>
      <c r="R15" s="19">
        <f t="shared" si="10"/>
        <v>1.507042253521127</v>
      </c>
      <c r="S15" s="3">
        <f t="shared" si="11"/>
        <v>62</v>
      </c>
      <c r="T15" s="10">
        <f t="array" ref="T15">SUM((D15:F15-G15/3)^2)/(G15/3)</f>
        <v>7.8028169014084501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12"/>
        <v>43.245122985581006</v>
      </c>
      <c r="B16" s="11" t="s">
        <v>57</v>
      </c>
      <c r="C16" s="9">
        <v>2.59</v>
      </c>
      <c r="D16" s="3">
        <v>17</v>
      </c>
      <c r="E16" s="3">
        <v>10</v>
      </c>
      <c r="F16" s="3">
        <v>16</v>
      </c>
      <c r="G16" s="11">
        <f t="shared" si="0"/>
        <v>43</v>
      </c>
      <c r="I16" s="16">
        <f t="shared" si="1"/>
        <v>9</v>
      </c>
      <c r="J16" s="13">
        <f t="shared" si="2"/>
        <v>3</v>
      </c>
      <c r="K16" s="14">
        <f t="shared" si="3"/>
        <v>21</v>
      </c>
      <c r="L16" s="17">
        <f t="shared" si="4"/>
        <v>33</v>
      </c>
      <c r="M16" s="17">
        <f t="shared" si="5"/>
        <v>15</v>
      </c>
      <c r="N16" s="17">
        <f t="shared" si="6"/>
        <v>21</v>
      </c>
      <c r="O16" s="18">
        <f t="shared" si="7"/>
        <v>0.94186046511627908</v>
      </c>
      <c r="P16" s="18">
        <f t="shared" si="8"/>
        <v>5.232558139534884E-2</v>
      </c>
      <c r="Q16" s="18">
        <f t="shared" si="9"/>
        <v>2.5639534883720931</v>
      </c>
      <c r="R16" s="19">
        <f t="shared" si="10"/>
        <v>3.558139534883721</v>
      </c>
      <c r="S16" s="3">
        <f t="shared" si="11"/>
        <v>26</v>
      </c>
      <c r="T16" s="10">
        <f t="array" ref="T16">SUM((D16:F16-G16/3)^2)/(G16/3)</f>
        <v>1.9999999999999998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12"/>
        <v>75.637222828062534</v>
      </c>
      <c r="B17" s="11" t="s">
        <v>64</v>
      </c>
      <c r="C17" s="9">
        <v>4.53</v>
      </c>
      <c r="D17" s="3">
        <v>35</v>
      </c>
      <c r="E17" s="3">
        <v>17</v>
      </c>
      <c r="F17" s="3">
        <v>24</v>
      </c>
      <c r="G17" s="11">
        <f t="shared" si="0"/>
        <v>76</v>
      </c>
      <c r="I17" s="16">
        <f t="shared" si="1"/>
        <v>6</v>
      </c>
      <c r="J17" s="13">
        <f t="shared" si="2"/>
        <v>8</v>
      </c>
      <c r="K17" s="14">
        <f t="shared" si="3"/>
        <v>20</v>
      </c>
      <c r="L17" s="17">
        <f t="shared" si="4"/>
        <v>34</v>
      </c>
      <c r="M17" s="17">
        <f t="shared" si="5"/>
        <v>13</v>
      </c>
      <c r="N17" s="17">
        <f t="shared" si="6"/>
        <v>20</v>
      </c>
      <c r="O17" s="18">
        <f t="shared" si="7"/>
        <v>0.23684210526315788</v>
      </c>
      <c r="P17" s="18">
        <f t="shared" si="8"/>
        <v>0.21052631578947367</v>
      </c>
      <c r="Q17" s="18">
        <f t="shared" si="9"/>
        <v>1.3157894736842106</v>
      </c>
      <c r="R17" s="19">
        <f t="shared" si="10"/>
        <v>1.763157894736842</v>
      </c>
      <c r="S17" s="3">
        <f t="shared" si="11"/>
        <v>58</v>
      </c>
      <c r="T17" s="10">
        <f t="array" ref="T17">SUM((D17:F17-G17/3)^2)/(G17/3)</f>
        <v>6.5000000000000009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12"/>
        <v>41.408457530594944</v>
      </c>
      <c r="B18" s="11" t="s">
        <v>153</v>
      </c>
      <c r="C18" s="9">
        <v>2.48</v>
      </c>
      <c r="D18" s="34">
        <v>19</v>
      </c>
      <c r="E18" s="34">
        <v>7</v>
      </c>
      <c r="F18" s="34">
        <v>15</v>
      </c>
      <c r="G18" s="11">
        <f t="shared" si="0"/>
        <v>41</v>
      </c>
      <c r="I18" s="16">
        <f t="shared" si="1"/>
        <v>3</v>
      </c>
      <c r="J18" s="13">
        <f t="shared" si="2"/>
        <v>13</v>
      </c>
      <c r="K18" s="14">
        <f t="shared" si="3"/>
        <v>19</v>
      </c>
      <c r="L18" s="17">
        <f t="shared" si="4"/>
        <v>35</v>
      </c>
      <c r="M18" s="17">
        <f t="shared" si="5"/>
        <v>11</v>
      </c>
      <c r="N18" s="17">
        <f t="shared" si="6"/>
        <v>19</v>
      </c>
      <c r="O18" s="18">
        <f t="shared" si="7"/>
        <v>0.10975609756097561</v>
      </c>
      <c r="P18" s="18">
        <f t="shared" si="8"/>
        <v>1.0304878048780488</v>
      </c>
      <c r="Q18" s="18">
        <f t="shared" si="9"/>
        <v>2.2012195121951219</v>
      </c>
      <c r="R18" s="19">
        <f t="shared" si="10"/>
        <v>3.3414634146341466</v>
      </c>
      <c r="S18" s="3">
        <f t="shared" si="11"/>
        <v>40</v>
      </c>
      <c r="T18" s="10">
        <f t="array" ref="T18">SUM((D18:F18-G18/3)^2)/(G18/3)</f>
        <v>5.4634146341463419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12"/>
        <v>50.257845631891442</v>
      </c>
      <c r="B19" s="11" t="s">
        <v>155</v>
      </c>
      <c r="C19" s="9">
        <v>3.01</v>
      </c>
      <c r="D19" s="3">
        <v>22</v>
      </c>
      <c r="E19" s="3">
        <v>11</v>
      </c>
      <c r="F19" s="3">
        <v>18</v>
      </c>
      <c r="G19" s="11">
        <f t="shared" si="0"/>
        <v>51</v>
      </c>
      <c r="I19" s="16">
        <f t="shared" si="1"/>
        <v>7</v>
      </c>
      <c r="J19" s="13">
        <f t="shared" si="2"/>
        <v>7</v>
      </c>
      <c r="K19" s="14">
        <f t="shared" si="3"/>
        <v>21</v>
      </c>
      <c r="L19" s="17">
        <f t="shared" si="4"/>
        <v>35</v>
      </c>
      <c r="M19" s="17">
        <f t="shared" si="5"/>
        <v>14</v>
      </c>
      <c r="N19" s="17">
        <f t="shared" si="6"/>
        <v>21</v>
      </c>
      <c r="O19" s="18">
        <f t="shared" si="7"/>
        <v>0.48039215686274511</v>
      </c>
      <c r="P19" s="18">
        <f t="shared" si="8"/>
        <v>0.24019607843137256</v>
      </c>
      <c r="Q19" s="18">
        <f t="shared" si="9"/>
        <v>2.1617647058823528</v>
      </c>
      <c r="R19" s="19">
        <f t="shared" si="10"/>
        <v>2.8823529411764706</v>
      </c>
      <c r="S19" s="3">
        <f t="shared" si="11"/>
        <v>36</v>
      </c>
      <c r="T19" s="10">
        <f t="array" ref="T19">SUM((D19:F19-G19/3)^2)/(G19/3)</f>
        <v>3.6470588235294117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12"/>
        <v>60.776929601357097</v>
      </c>
      <c r="B20" s="11" t="s">
        <v>154</v>
      </c>
      <c r="C20" s="9">
        <v>3.64</v>
      </c>
      <c r="D20" s="3">
        <v>37</v>
      </c>
      <c r="E20" s="3">
        <v>15</v>
      </c>
      <c r="F20" s="3">
        <v>9</v>
      </c>
      <c r="G20" s="11">
        <f t="shared" si="0"/>
        <v>61</v>
      </c>
      <c r="I20" s="16">
        <f t="shared" si="1"/>
        <v>13</v>
      </c>
      <c r="J20" s="13">
        <f t="shared" si="2"/>
        <v>1</v>
      </c>
      <c r="K20" s="14">
        <f t="shared" si="3"/>
        <v>25</v>
      </c>
      <c r="L20" s="17">
        <f t="shared" si="4"/>
        <v>39</v>
      </c>
      <c r="M20" s="17">
        <f t="shared" si="5"/>
        <v>19</v>
      </c>
      <c r="N20" s="17">
        <f t="shared" si="6"/>
        <v>25</v>
      </c>
      <c r="O20" s="18">
        <f t="shared" si="7"/>
        <v>1.3852459016393444</v>
      </c>
      <c r="P20" s="18">
        <f t="shared" si="8"/>
        <v>4.0983606557377051E-3</v>
      </c>
      <c r="Q20" s="18">
        <f t="shared" si="9"/>
        <v>2.5614754098360657</v>
      </c>
      <c r="R20" s="19">
        <f t="shared" si="10"/>
        <v>3.9508196721311477</v>
      </c>
      <c r="S20" s="3">
        <f t="shared" si="11"/>
        <v>100</v>
      </c>
      <c r="T20" s="10">
        <f t="array" ref="T20">SUM((D20:F20-G20/3)^2)/(G20/3)</f>
        <v>21.377049180327873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12"/>
        <v>64.283290924512315</v>
      </c>
      <c r="B21" s="11" t="s">
        <v>157</v>
      </c>
      <c r="C21" s="9">
        <v>3.85</v>
      </c>
      <c r="D21" s="3">
        <v>36</v>
      </c>
      <c r="E21" s="3">
        <v>10</v>
      </c>
      <c r="F21" s="3">
        <v>19</v>
      </c>
      <c r="G21" s="11">
        <f t="shared" si="0"/>
        <v>65</v>
      </c>
      <c r="I21" s="16">
        <f t="shared" si="1"/>
        <v>7</v>
      </c>
      <c r="J21" s="13">
        <f t="shared" si="2"/>
        <v>25</v>
      </c>
      <c r="K21" s="14">
        <f t="shared" si="3"/>
        <v>11</v>
      </c>
      <c r="L21" s="17">
        <f t="shared" si="4"/>
        <v>43</v>
      </c>
      <c r="M21" s="17">
        <f t="shared" si="5"/>
        <v>16</v>
      </c>
      <c r="N21" s="17">
        <f t="shared" si="6"/>
        <v>25</v>
      </c>
      <c r="O21" s="18">
        <f t="shared" si="7"/>
        <v>0.37692307692307692</v>
      </c>
      <c r="P21" s="18">
        <f t="shared" si="8"/>
        <v>2.4038461538461537</v>
      </c>
      <c r="Q21" s="18">
        <f t="shared" si="9"/>
        <v>0.4653846153846154</v>
      </c>
      <c r="R21" s="19">
        <f t="shared" si="10"/>
        <v>3.2461538461538462</v>
      </c>
      <c r="S21" s="3">
        <f t="shared" si="11"/>
        <v>86</v>
      </c>
      <c r="T21" s="10">
        <f t="array" ref="T21">SUM((D21:F21-G21/3)^2)/(G21/3)</f>
        <v>16.092307692307692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>
        <f t="shared" si="12"/>
        <v>67.288743487216792</v>
      </c>
      <c r="B22" s="11" t="s">
        <v>160</v>
      </c>
      <c r="C22" s="9">
        <v>4.03</v>
      </c>
      <c r="D22" s="3">
        <v>31</v>
      </c>
      <c r="E22" s="3">
        <v>13</v>
      </c>
      <c r="F22" s="3">
        <v>23</v>
      </c>
      <c r="G22" s="11">
        <f t="shared" si="0"/>
        <v>67</v>
      </c>
      <c r="I22" s="20">
        <f t="shared" si="1"/>
        <v>5</v>
      </c>
      <c r="J22" s="20">
        <f t="shared" si="2"/>
        <v>15</v>
      </c>
      <c r="K22" s="21">
        <f t="shared" si="3"/>
        <v>25</v>
      </c>
      <c r="L22" s="17">
        <f t="shared" si="4"/>
        <v>45</v>
      </c>
      <c r="M22" s="17">
        <f t="shared" si="5"/>
        <v>15</v>
      </c>
      <c r="N22" s="17">
        <f t="shared" si="6"/>
        <v>25</v>
      </c>
      <c r="O22" s="18">
        <f t="shared" si="7"/>
        <v>0.18656716417910449</v>
      </c>
      <c r="P22" s="18">
        <f t="shared" si="8"/>
        <v>0.83955223880597019</v>
      </c>
      <c r="Q22" s="18">
        <f t="shared" si="9"/>
        <v>2.3320895522388061</v>
      </c>
      <c r="R22" s="19">
        <f t="shared" si="10"/>
        <v>3.3582089552238807</v>
      </c>
      <c r="S22" s="3">
        <f t="shared" si="11"/>
        <v>56</v>
      </c>
      <c r="T22" s="10">
        <f t="array" ref="T22">SUM((D22:F22-G22/3)^2)/(G22/3)</f>
        <v>7.2835820895522403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>
        <f t="shared" si="12"/>
        <v>64.951169271779975</v>
      </c>
      <c r="B23" s="11" t="s">
        <v>33</v>
      </c>
      <c r="C23" s="9">
        <v>3.89</v>
      </c>
      <c r="D23" s="3">
        <v>42</v>
      </c>
      <c r="E23" s="3">
        <v>10</v>
      </c>
      <c r="F23" s="3">
        <v>14</v>
      </c>
      <c r="G23" s="11">
        <f t="shared" si="0"/>
        <v>66</v>
      </c>
      <c r="I23" s="20">
        <f t="shared" si="1"/>
        <v>18</v>
      </c>
      <c r="J23" s="20">
        <f t="shared" si="2"/>
        <v>26</v>
      </c>
      <c r="K23" s="21">
        <f t="shared" si="3"/>
        <v>10</v>
      </c>
      <c r="L23" s="17">
        <f t="shared" si="4"/>
        <v>54</v>
      </c>
      <c r="M23" s="17">
        <f t="shared" si="5"/>
        <v>22</v>
      </c>
      <c r="N23" s="17">
        <f t="shared" si="6"/>
        <v>26</v>
      </c>
      <c r="O23" s="18">
        <f t="shared" si="7"/>
        <v>2.4545454545454546</v>
      </c>
      <c r="P23" s="18">
        <f t="shared" si="8"/>
        <v>2.5606060606060606</v>
      </c>
      <c r="Q23" s="18">
        <f t="shared" si="9"/>
        <v>0.37878787878787878</v>
      </c>
      <c r="R23" s="19">
        <f t="shared" si="10"/>
        <v>5.3939393939393945</v>
      </c>
      <c r="S23" s="3">
        <f t="shared" si="11"/>
        <v>120</v>
      </c>
      <c r="T23" s="10">
        <f t="array" ref="T23">SUM((D23:F23-G23/3)^2)/(G23/3)</f>
        <v>27.636363636363637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>
        <f t="shared" si="12"/>
        <v>60.276020840906348</v>
      </c>
      <c r="B24" s="11" t="s">
        <v>120</v>
      </c>
      <c r="C24" s="9">
        <v>3.61</v>
      </c>
      <c r="D24" s="3">
        <v>40</v>
      </c>
      <c r="E24" s="3">
        <v>10</v>
      </c>
      <c r="F24" s="3">
        <v>11</v>
      </c>
      <c r="G24" s="11">
        <f t="shared" si="0"/>
        <v>61</v>
      </c>
      <c r="I24" s="16">
        <f t="shared" si="1"/>
        <v>19</v>
      </c>
      <c r="J24" s="13">
        <f t="shared" si="2"/>
        <v>21</v>
      </c>
      <c r="K24" s="14">
        <f t="shared" si="3"/>
        <v>17</v>
      </c>
      <c r="L24" s="17">
        <f t="shared" si="4"/>
        <v>57</v>
      </c>
      <c r="M24" s="17">
        <f t="shared" si="5"/>
        <v>20</v>
      </c>
      <c r="N24" s="17">
        <f t="shared" si="6"/>
        <v>21</v>
      </c>
      <c r="O24" s="18">
        <f t="shared" si="7"/>
        <v>2.959016393442623</v>
      </c>
      <c r="P24" s="18">
        <f t="shared" si="8"/>
        <v>1.8073770491803278</v>
      </c>
      <c r="Q24" s="18">
        <f t="shared" si="9"/>
        <v>1.1844262295081966</v>
      </c>
      <c r="R24" s="19">
        <f t="shared" si="10"/>
        <v>5.9508196721311473</v>
      </c>
      <c r="S24" s="3">
        <f t="shared" si="11"/>
        <v>118</v>
      </c>
      <c r="T24" s="10">
        <f t="array" ref="T24">SUM((D24:F24-G24/3)^2)/(G24/3)</f>
        <v>28.557377049180332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12"/>
        <v>84.820550102992868</v>
      </c>
      <c r="B25" s="40" t="s">
        <v>156</v>
      </c>
      <c r="C25" s="9">
        <v>5.08</v>
      </c>
      <c r="D25" s="3">
        <v>61</v>
      </c>
      <c r="E25" s="3">
        <v>15</v>
      </c>
      <c r="F25" s="3">
        <v>18</v>
      </c>
      <c r="G25" s="11">
        <f t="shared" si="0"/>
        <v>94</v>
      </c>
      <c r="I25" s="16">
        <f t="shared" si="1"/>
        <v>28</v>
      </c>
      <c r="J25" s="13">
        <f t="shared" si="2"/>
        <v>34</v>
      </c>
      <c r="K25" s="14">
        <f t="shared" si="3"/>
        <v>22</v>
      </c>
      <c r="L25" s="17">
        <f t="shared" si="4"/>
        <v>84</v>
      </c>
      <c r="M25" s="17">
        <f t="shared" si="5"/>
        <v>31</v>
      </c>
      <c r="N25" s="17">
        <f t="shared" si="6"/>
        <v>34</v>
      </c>
      <c r="O25" s="18">
        <f t="shared" si="7"/>
        <v>4.1702127659574471</v>
      </c>
      <c r="P25" s="18">
        <f t="shared" si="8"/>
        <v>3.0744680851063828</v>
      </c>
      <c r="Q25" s="18">
        <f t="shared" si="9"/>
        <v>1.2872340425531914</v>
      </c>
      <c r="R25" s="19">
        <f t="shared" si="10"/>
        <v>8.5319148936170208</v>
      </c>
      <c r="S25" s="3">
        <f t="shared" si="11"/>
        <v>178</v>
      </c>
      <c r="T25" s="10">
        <f t="array" ref="T25">SUM((D25:F25-G25/3)^2)/(G25/3)</f>
        <v>42.276595744680854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/>
      <c r="B26" s="11"/>
      <c r="C26" s="9"/>
      <c r="D26" s="3"/>
      <c r="E26" s="3"/>
      <c r="F26" s="3"/>
      <c r="G26" s="11"/>
      <c r="I26" s="20"/>
      <c r="J26" s="20"/>
      <c r="K26" s="21"/>
      <c r="L26" s="17"/>
      <c r="M26" s="17"/>
      <c r="N26" s="17"/>
      <c r="O26" s="18"/>
      <c r="P26" s="18"/>
      <c r="Q26" s="18"/>
      <c r="R26" s="19"/>
      <c r="S26" s="3"/>
      <c r="T26" s="10"/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/>
      <c r="B27" s="11"/>
      <c r="C27" s="9"/>
      <c r="D27" s="3"/>
      <c r="E27" s="3"/>
      <c r="F27" s="3"/>
      <c r="G27" s="11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/>
      <c r="B28" s="11"/>
      <c r="C28" s="9"/>
      <c r="D28" s="3"/>
      <c r="E28" s="3"/>
      <c r="F28" s="3"/>
      <c r="G28" s="11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/>
      <c r="B29" s="11"/>
      <c r="C29" s="9"/>
      <c r="D29" s="3"/>
      <c r="E29" s="3"/>
      <c r="F29" s="3"/>
      <c r="G29" s="11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/>
      <c r="B30" s="11"/>
      <c r="C30" s="9"/>
      <c r="D30" s="3"/>
      <c r="E30" s="3"/>
      <c r="F30" s="3"/>
      <c r="G30" s="11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/>
      <c r="B31" s="11"/>
      <c r="C31" s="9"/>
      <c r="D31" s="3"/>
      <c r="E31" s="3"/>
      <c r="F31" s="3"/>
      <c r="G31" s="11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/>
      <c r="B32" s="11"/>
      <c r="C32" s="9"/>
      <c r="D32" s="3"/>
      <c r="E32" s="3"/>
      <c r="F32" s="3"/>
      <c r="G32" s="11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11"/>
      <c r="C33" s="9"/>
      <c r="D33" s="3"/>
      <c r="E33" s="3"/>
      <c r="F33" s="3"/>
      <c r="G33" s="11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11"/>
      <c r="C34" s="9"/>
      <c r="D34" s="3"/>
      <c r="E34" s="3"/>
      <c r="F34" s="3"/>
      <c r="G34" s="11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11"/>
      <c r="C35" s="9"/>
      <c r="D35" s="3"/>
      <c r="E35" s="3"/>
      <c r="F35" s="3"/>
      <c r="G35" s="11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11"/>
      <c r="C36" s="9"/>
      <c r="D36" s="3"/>
      <c r="E36" s="3"/>
      <c r="F36" s="3"/>
      <c r="G36" s="11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11"/>
      <c r="C37" s="9"/>
      <c r="D37" s="3"/>
      <c r="E37" s="3"/>
      <c r="F37" s="3"/>
      <c r="G37" s="11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11"/>
      <c r="C38" s="9"/>
      <c r="D38" s="3"/>
      <c r="E38" s="3"/>
      <c r="F38" s="3"/>
      <c r="G38" s="11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11"/>
      <c r="C39" s="9"/>
      <c r="D39" s="3"/>
      <c r="E39" s="3"/>
      <c r="F39" s="3"/>
      <c r="G39" s="11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11"/>
      <c r="C40" s="9"/>
      <c r="D40" s="3"/>
      <c r="E40" s="3"/>
      <c r="F40" s="3"/>
      <c r="G40" s="11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11"/>
      <c r="C41" s="9"/>
      <c r="D41" s="3"/>
      <c r="E41" s="3"/>
      <c r="F41" s="3"/>
      <c r="G41" s="11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11"/>
      <c r="C42" s="9"/>
      <c r="D42" s="3"/>
      <c r="E42" s="3"/>
      <c r="F42" s="3"/>
      <c r="G42" s="11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11"/>
      <c r="C43" s="9"/>
      <c r="D43" s="3"/>
      <c r="E43" s="3"/>
      <c r="F43" s="3"/>
      <c r="G43" s="11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11"/>
      <c r="C44" s="9"/>
      <c r="D44" s="3"/>
      <c r="E44" s="3"/>
      <c r="F44" s="3"/>
      <c r="G44" s="11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11"/>
      <c r="C45" s="9"/>
      <c r="D45" s="3"/>
      <c r="E45" s="3"/>
      <c r="F45" s="3"/>
      <c r="G45" s="11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11"/>
      <c r="C46" s="9"/>
      <c r="D46" s="3"/>
      <c r="E46" s="3"/>
      <c r="F46" s="3"/>
      <c r="G46" s="11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11"/>
      <c r="C47" s="9"/>
      <c r="D47" s="3"/>
      <c r="E47" s="3"/>
      <c r="F47" s="3"/>
      <c r="G47" s="11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11"/>
      <c r="C48" s="9"/>
      <c r="D48" s="3"/>
      <c r="E48" s="3"/>
      <c r="F48" s="3"/>
      <c r="G48" s="11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11"/>
      <c r="C49" s="9"/>
      <c r="D49" s="3"/>
      <c r="E49" s="3"/>
      <c r="F49" s="3"/>
      <c r="G49" s="11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11"/>
      <c r="C50" s="9"/>
      <c r="D50" s="3"/>
      <c r="E50" s="3"/>
      <c r="F50" s="3"/>
      <c r="G50" s="11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11"/>
      <c r="C51" s="9"/>
      <c r="D51" s="3"/>
      <c r="E51" s="3"/>
      <c r="F51" s="3"/>
      <c r="G51" s="11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11"/>
      <c r="C52" s="9"/>
      <c r="D52" s="3"/>
      <c r="E52" s="3"/>
      <c r="F52" s="3"/>
      <c r="G52" s="11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11"/>
      <c r="C53" s="9"/>
      <c r="D53" s="3"/>
      <c r="E53" s="3"/>
      <c r="F53" s="3"/>
      <c r="G53" s="11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11"/>
      <c r="C54" s="9"/>
      <c r="D54" s="3"/>
      <c r="E54" s="3"/>
      <c r="F54" s="3"/>
      <c r="G54" s="11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hidden="1" x14ac:dyDescent="0.35">
      <c r="A55" s="3"/>
      <c r="B55" s="3"/>
      <c r="C55" s="3"/>
      <c r="D55" s="3"/>
      <c r="E55" s="3"/>
      <c r="F55" s="3"/>
      <c r="G55" s="3"/>
      <c r="I55" s="4"/>
      <c r="J55" s="5"/>
      <c r="K55" s="6"/>
      <c r="L55" s="8"/>
      <c r="M55" s="9"/>
      <c r="N55" s="9"/>
      <c r="O55" s="9"/>
      <c r="P55" s="9"/>
      <c r="Q55" s="9"/>
      <c r="R55" s="10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hidden="1" x14ac:dyDescent="0.35">
      <c r="A56" s="3"/>
      <c r="B56" s="3"/>
      <c r="C56" s="3"/>
      <c r="D56" s="3"/>
      <c r="E56" s="3"/>
      <c r="F56" s="3"/>
      <c r="G56" s="3"/>
      <c r="I56" s="4"/>
      <c r="J56" s="5"/>
      <c r="K56" s="6"/>
      <c r="L56" s="8"/>
      <c r="M56" s="3"/>
      <c r="N56" s="3"/>
      <c r="O56" s="3"/>
      <c r="P56" s="3"/>
      <c r="Q56" s="3"/>
      <c r="R56" s="10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x14ac:dyDescent="0.35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x14ac:dyDescent="0.35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</row>
    <row r="62" spans="1:29" ht="21" x14ac:dyDescent="0.35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</row>
    <row r="63" spans="1:29" ht="21" x14ac:dyDescent="0.35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x14ac:dyDescent="0.35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</row>
    <row r="65" spans="1:29" ht="21" x14ac:dyDescent="0.35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</row>
    <row r="66" spans="1:29" ht="21" x14ac:dyDescent="0.35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 x14ac:dyDescent="0.35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 x14ac:dyDescent="0.35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 x14ac:dyDescent="0.35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 x14ac:dyDescent="0.35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 x14ac:dyDescent="0.35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sortState xmlns:xlrd2="http://schemas.microsoft.com/office/spreadsheetml/2017/richdata2" ref="B4:T25">
    <sortCondition ref="L4:L25"/>
  </sortState>
  <conditionalFormatting sqref="T61:T65 T4:T56 R4:R56">
    <cfRule type="cellIs" dxfId="53" priority="6" operator="greaterThan">
      <formula>6</formula>
    </cfRule>
    <cfRule type="cellIs" dxfId="52" priority="7" operator="greaterThan">
      <formula>6</formula>
    </cfRule>
  </conditionalFormatting>
  <conditionalFormatting sqref="R61:S65">
    <cfRule type="cellIs" dxfId="51" priority="4" operator="greaterThan">
      <formula>6</formula>
    </cfRule>
    <cfRule type="cellIs" dxfId="50" priority="5" operator="greaterThan">
      <formula>6</formula>
    </cfRule>
  </conditionalFormatting>
  <conditionalFormatting sqref="R4:R56">
    <cfRule type="cellIs" dxfId="49" priority="3" operator="greaterThan">
      <formula>6</formula>
    </cfRule>
  </conditionalFormatting>
  <conditionalFormatting sqref="S4:S56">
    <cfRule type="cellIs" dxfId="48" priority="2" operator="greaterThan">
      <formula>52</formula>
    </cfRule>
  </conditionalFormatting>
  <conditionalFormatting sqref="L4:L56">
    <cfRule type="cellIs" dxfId="47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7"/>
  <sheetViews>
    <sheetView topLeftCell="A157" workbookViewId="0">
      <selection sqref="A1:F177"/>
    </sheetView>
  </sheetViews>
  <sheetFormatPr baseColWidth="10" defaultColWidth="11.42578125" defaultRowHeight="15" x14ac:dyDescent="0.25"/>
  <cols>
    <col min="1" max="1" width="13.28515625" bestFit="1" customWidth="1"/>
    <col min="2" max="2" width="5.42578125" bestFit="1" customWidth="1"/>
    <col min="3" max="6" width="3.28515625" bestFit="1" customWidth="1"/>
  </cols>
  <sheetData>
    <row r="1" spans="1:6" ht="15.75" x14ac:dyDescent="0.25">
      <c r="A1" s="36" t="s">
        <v>131</v>
      </c>
      <c r="B1" s="38">
        <v>3.94</v>
      </c>
      <c r="C1" s="36">
        <v>31</v>
      </c>
      <c r="D1" s="36">
        <v>19</v>
      </c>
      <c r="E1" s="36">
        <v>16</v>
      </c>
      <c r="F1" s="36">
        <f t="shared" ref="F1:F64" si="0">SUM(C1:E1)</f>
        <v>66</v>
      </c>
    </row>
    <row r="2" spans="1:6" ht="15.75" x14ac:dyDescent="0.25">
      <c r="A2" s="36" t="s">
        <v>132</v>
      </c>
      <c r="B2" s="38">
        <v>4.1900000000000004</v>
      </c>
      <c r="C2" s="36">
        <v>34</v>
      </c>
      <c r="D2" s="36">
        <v>17</v>
      </c>
      <c r="E2" s="36">
        <v>20</v>
      </c>
      <c r="F2" s="36">
        <f t="shared" ref="F2:F18" si="1">SUM(C2:E2)</f>
        <v>71</v>
      </c>
    </row>
    <row r="3" spans="1:6" ht="15.75" x14ac:dyDescent="0.25">
      <c r="A3" s="36" t="s">
        <v>133</v>
      </c>
      <c r="B3" s="38">
        <v>3.68</v>
      </c>
      <c r="C3" s="36">
        <v>28</v>
      </c>
      <c r="D3" s="36">
        <v>18</v>
      </c>
      <c r="E3" s="36">
        <v>16</v>
      </c>
      <c r="F3" s="36">
        <f t="shared" si="1"/>
        <v>62</v>
      </c>
    </row>
    <row r="4" spans="1:6" ht="15.75" x14ac:dyDescent="0.25">
      <c r="A4" s="36" t="s">
        <v>17</v>
      </c>
      <c r="B4" s="38">
        <v>4.22</v>
      </c>
      <c r="C4" s="36">
        <v>30</v>
      </c>
      <c r="D4" s="36">
        <v>20</v>
      </c>
      <c r="E4" s="36">
        <v>20</v>
      </c>
      <c r="F4" s="36">
        <f t="shared" si="1"/>
        <v>70</v>
      </c>
    </row>
    <row r="5" spans="1:6" ht="15.75" x14ac:dyDescent="0.25">
      <c r="A5" s="36" t="s">
        <v>140</v>
      </c>
      <c r="B5" s="38">
        <v>4.1100000000000003</v>
      </c>
      <c r="C5" s="36">
        <v>37</v>
      </c>
      <c r="D5" s="36">
        <v>14</v>
      </c>
      <c r="E5" s="36">
        <v>18</v>
      </c>
      <c r="F5" s="36">
        <f t="shared" si="1"/>
        <v>69</v>
      </c>
    </row>
    <row r="6" spans="1:6" ht="15.75" x14ac:dyDescent="0.25">
      <c r="A6" s="36" t="s">
        <v>17</v>
      </c>
      <c r="B6" s="38">
        <v>4.1100000000000003</v>
      </c>
      <c r="C6" s="36">
        <v>30</v>
      </c>
      <c r="D6" s="36">
        <v>20</v>
      </c>
      <c r="E6" s="36">
        <v>20</v>
      </c>
      <c r="F6" s="36">
        <f t="shared" si="1"/>
        <v>70</v>
      </c>
    </row>
    <row r="7" spans="1:6" ht="15.75" x14ac:dyDescent="0.25">
      <c r="A7" s="36" t="s">
        <v>134</v>
      </c>
      <c r="B7" s="38">
        <v>2.68</v>
      </c>
      <c r="C7" s="36">
        <v>20</v>
      </c>
      <c r="D7" s="36">
        <v>11</v>
      </c>
      <c r="E7" s="36">
        <v>14</v>
      </c>
      <c r="F7" s="36">
        <f t="shared" si="1"/>
        <v>45</v>
      </c>
    </row>
    <row r="8" spans="1:6" ht="15.75" x14ac:dyDescent="0.25">
      <c r="A8" s="36" t="s">
        <v>135</v>
      </c>
      <c r="B8" s="38">
        <v>3.74</v>
      </c>
      <c r="C8" s="36">
        <v>31</v>
      </c>
      <c r="D8" s="36">
        <v>18</v>
      </c>
      <c r="E8" s="36">
        <v>15</v>
      </c>
      <c r="F8" s="36">
        <f t="shared" si="1"/>
        <v>64</v>
      </c>
    </row>
    <row r="9" spans="1:6" ht="15.75" x14ac:dyDescent="0.25">
      <c r="A9" s="36" t="s">
        <v>136</v>
      </c>
      <c r="B9" s="38">
        <v>3.34</v>
      </c>
      <c r="C9" s="36">
        <v>29</v>
      </c>
      <c r="D9" s="36">
        <v>11</v>
      </c>
      <c r="E9" s="36">
        <v>16</v>
      </c>
      <c r="F9" s="36">
        <f t="shared" si="1"/>
        <v>56</v>
      </c>
    </row>
    <row r="10" spans="1:6" ht="15.75" x14ac:dyDescent="0.25">
      <c r="A10" s="36" t="s">
        <v>137</v>
      </c>
      <c r="B10" s="38">
        <v>3.48</v>
      </c>
      <c r="C10" s="36">
        <v>33</v>
      </c>
      <c r="D10" s="36">
        <v>11</v>
      </c>
      <c r="E10" s="36">
        <v>15</v>
      </c>
      <c r="F10" s="36">
        <f t="shared" si="1"/>
        <v>59</v>
      </c>
    </row>
    <row r="11" spans="1:6" ht="15.75" x14ac:dyDescent="0.25">
      <c r="A11" s="36" t="s">
        <v>135</v>
      </c>
      <c r="B11" s="38">
        <v>3.74</v>
      </c>
      <c r="C11" s="36">
        <v>31</v>
      </c>
      <c r="D11" s="36">
        <v>18</v>
      </c>
      <c r="E11" s="36">
        <v>15</v>
      </c>
      <c r="F11" s="36">
        <f t="shared" si="1"/>
        <v>64</v>
      </c>
    </row>
    <row r="12" spans="1:6" ht="15.75" x14ac:dyDescent="0.25">
      <c r="A12" s="36" t="s">
        <v>138</v>
      </c>
      <c r="B12" s="38">
        <v>3.88</v>
      </c>
      <c r="C12" s="36">
        <v>28</v>
      </c>
      <c r="D12" s="36">
        <v>15</v>
      </c>
      <c r="E12" s="36">
        <v>19</v>
      </c>
      <c r="F12" s="36">
        <f t="shared" si="1"/>
        <v>62</v>
      </c>
    </row>
    <row r="13" spans="1:6" ht="15.75" x14ac:dyDescent="0.25">
      <c r="A13" s="36" t="s">
        <v>139</v>
      </c>
      <c r="B13" s="38">
        <v>3.2</v>
      </c>
      <c r="C13" s="36">
        <v>22</v>
      </c>
      <c r="D13" s="36">
        <v>18</v>
      </c>
      <c r="E13" s="36">
        <v>11</v>
      </c>
      <c r="F13" s="36">
        <f t="shared" si="1"/>
        <v>51</v>
      </c>
    </row>
    <row r="14" spans="1:6" ht="15.75" x14ac:dyDescent="0.25">
      <c r="A14" s="36" t="s">
        <v>141</v>
      </c>
      <c r="B14" s="38">
        <v>2.7</v>
      </c>
      <c r="C14" s="36">
        <v>20</v>
      </c>
      <c r="D14" s="36">
        <v>15</v>
      </c>
      <c r="E14" s="36">
        <v>10</v>
      </c>
      <c r="F14" s="36">
        <f t="shared" si="1"/>
        <v>45</v>
      </c>
    </row>
    <row r="15" spans="1:6" ht="15.75" x14ac:dyDescent="0.25">
      <c r="A15" s="36" t="s">
        <v>94</v>
      </c>
      <c r="B15" s="38">
        <v>3.91</v>
      </c>
      <c r="C15" s="36">
        <v>28</v>
      </c>
      <c r="D15" s="36">
        <v>19</v>
      </c>
      <c r="E15" s="36">
        <v>19</v>
      </c>
      <c r="F15" s="36">
        <f t="shared" si="1"/>
        <v>66</v>
      </c>
    </row>
    <row r="16" spans="1:6" ht="15.75" x14ac:dyDescent="0.25">
      <c r="A16" s="36" t="s">
        <v>142</v>
      </c>
      <c r="B16" s="38">
        <v>3.83</v>
      </c>
      <c r="C16" s="36">
        <v>34</v>
      </c>
      <c r="D16" s="36">
        <v>14</v>
      </c>
      <c r="E16" s="36">
        <v>16</v>
      </c>
      <c r="F16" s="36">
        <f t="shared" si="1"/>
        <v>64</v>
      </c>
    </row>
    <row r="17" spans="1:6" ht="15.75" x14ac:dyDescent="0.25">
      <c r="A17" s="36" t="s">
        <v>84</v>
      </c>
      <c r="B17" s="38">
        <v>2.87</v>
      </c>
      <c r="C17" s="36">
        <v>24</v>
      </c>
      <c r="D17" s="36">
        <v>12</v>
      </c>
      <c r="E17" s="36">
        <v>12</v>
      </c>
      <c r="F17" s="36">
        <f t="shared" si="1"/>
        <v>48</v>
      </c>
    </row>
    <row r="18" spans="1:6" ht="15.75" x14ac:dyDescent="0.25">
      <c r="A18" s="37" t="s">
        <v>143</v>
      </c>
      <c r="B18" s="38">
        <v>2.37</v>
      </c>
      <c r="C18" s="36">
        <v>25</v>
      </c>
      <c r="D18" s="36">
        <v>19</v>
      </c>
      <c r="E18" s="36">
        <v>10</v>
      </c>
      <c r="F18" s="36">
        <f t="shared" si="1"/>
        <v>54</v>
      </c>
    </row>
    <row r="19" spans="1:6" ht="15.75" x14ac:dyDescent="0.25">
      <c r="A19" s="36" t="s">
        <v>144</v>
      </c>
      <c r="B19" s="38">
        <v>3.22</v>
      </c>
      <c r="C19" s="36">
        <v>21</v>
      </c>
      <c r="D19" s="36">
        <v>17</v>
      </c>
      <c r="E19" s="36">
        <v>14</v>
      </c>
      <c r="F19" s="36">
        <f t="shared" si="0"/>
        <v>52</v>
      </c>
    </row>
    <row r="20" spans="1:6" ht="15.75" x14ac:dyDescent="0.25">
      <c r="A20" s="36" t="s">
        <v>145</v>
      </c>
      <c r="B20" s="38">
        <v>4.57</v>
      </c>
      <c r="C20" s="36">
        <v>34</v>
      </c>
      <c r="D20" s="36">
        <v>23</v>
      </c>
      <c r="E20" s="36">
        <v>17</v>
      </c>
      <c r="F20" s="36">
        <f t="shared" si="0"/>
        <v>74</v>
      </c>
    </row>
    <row r="21" spans="1:6" ht="15.75" x14ac:dyDescent="0.25">
      <c r="A21" s="36" t="s">
        <v>146</v>
      </c>
      <c r="B21" s="38">
        <v>3.14</v>
      </c>
      <c r="C21" s="36">
        <v>30</v>
      </c>
      <c r="D21" s="36">
        <v>9</v>
      </c>
      <c r="E21" s="36">
        <v>14</v>
      </c>
      <c r="F21" s="36">
        <f t="shared" si="0"/>
        <v>53</v>
      </c>
    </row>
    <row r="22" spans="1:6" ht="15.75" x14ac:dyDescent="0.25">
      <c r="A22" s="36" t="s">
        <v>147</v>
      </c>
      <c r="B22" s="38">
        <v>3.67</v>
      </c>
      <c r="C22" s="36">
        <v>32</v>
      </c>
      <c r="D22" s="36">
        <v>15</v>
      </c>
      <c r="E22" s="36">
        <v>14</v>
      </c>
      <c r="F22" s="36">
        <f t="shared" si="0"/>
        <v>61</v>
      </c>
    </row>
    <row r="23" spans="1:6" ht="15.75" x14ac:dyDescent="0.25">
      <c r="A23" s="36" t="s">
        <v>148</v>
      </c>
      <c r="B23" s="38">
        <v>2.23</v>
      </c>
      <c r="C23" s="36">
        <v>18</v>
      </c>
      <c r="D23" s="36">
        <v>12</v>
      </c>
      <c r="E23" s="36">
        <v>7</v>
      </c>
      <c r="F23" s="36">
        <f t="shared" si="0"/>
        <v>37</v>
      </c>
    </row>
    <row r="24" spans="1:6" ht="15.75" x14ac:dyDescent="0.25">
      <c r="A24" s="36" t="s">
        <v>114</v>
      </c>
      <c r="B24" s="36">
        <v>3.63</v>
      </c>
      <c r="C24" s="36">
        <v>30</v>
      </c>
      <c r="D24" s="36">
        <v>15</v>
      </c>
      <c r="E24" s="36">
        <v>16</v>
      </c>
      <c r="F24" s="36">
        <f t="shared" si="0"/>
        <v>61</v>
      </c>
    </row>
    <row r="25" spans="1:6" ht="15.75" x14ac:dyDescent="0.25">
      <c r="A25" s="36" t="s">
        <v>21</v>
      </c>
      <c r="B25" s="36">
        <v>2.7</v>
      </c>
      <c r="C25" s="36">
        <v>25</v>
      </c>
      <c r="D25" s="36">
        <v>10</v>
      </c>
      <c r="E25" s="36">
        <v>10</v>
      </c>
      <c r="F25" s="36">
        <f t="shared" si="0"/>
        <v>45</v>
      </c>
    </row>
    <row r="26" spans="1:6" ht="15.75" x14ac:dyDescent="0.25">
      <c r="A26" s="36" t="s">
        <v>116</v>
      </c>
      <c r="B26" s="36">
        <v>2.95</v>
      </c>
      <c r="C26" s="36">
        <v>23</v>
      </c>
      <c r="D26" s="36">
        <v>14</v>
      </c>
      <c r="E26" s="36">
        <v>14</v>
      </c>
      <c r="F26" s="36">
        <f t="shared" si="0"/>
        <v>51</v>
      </c>
    </row>
    <row r="27" spans="1:6" ht="15.75" x14ac:dyDescent="0.25">
      <c r="A27" s="36" t="s">
        <v>123</v>
      </c>
      <c r="B27" s="36">
        <v>4.01</v>
      </c>
      <c r="C27" s="36">
        <v>36</v>
      </c>
      <c r="D27" s="36">
        <v>16</v>
      </c>
      <c r="E27" s="36">
        <v>15</v>
      </c>
      <c r="F27" s="36">
        <f t="shared" si="0"/>
        <v>67</v>
      </c>
    </row>
    <row r="28" spans="1:6" ht="15.75" x14ac:dyDescent="0.25">
      <c r="A28" s="36" t="s">
        <v>130</v>
      </c>
      <c r="B28" s="36">
        <v>4.07</v>
      </c>
      <c r="C28" s="36">
        <v>36</v>
      </c>
      <c r="D28" s="36">
        <v>16</v>
      </c>
      <c r="E28" s="36">
        <v>15</v>
      </c>
      <c r="F28" s="36">
        <f t="shared" si="0"/>
        <v>67</v>
      </c>
    </row>
    <row r="29" spans="1:6" ht="15.75" x14ac:dyDescent="0.25">
      <c r="A29" s="36" t="s">
        <v>120</v>
      </c>
      <c r="B29" s="36">
        <v>2.95</v>
      </c>
      <c r="C29" s="36">
        <v>23</v>
      </c>
      <c r="D29" s="36">
        <v>15</v>
      </c>
      <c r="E29" s="36">
        <v>12</v>
      </c>
      <c r="F29" s="36">
        <f t="shared" si="0"/>
        <v>50</v>
      </c>
    </row>
    <row r="30" spans="1:6" ht="15.75" x14ac:dyDescent="0.25">
      <c r="A30" s="36" t="s">
        <v>126</v>
      </c>
      <c r="B30" s="36">
        <v>3.84</v>
      </c>
      <c r="C30" s="36">
        <v>29</v>
      </c>
      <c r="D30" s="36">
        <v>16</v>
      </c>
      <c r="E30" s="36">
        <v>19</v>
      </c>
      <c r="F30" s="36">
        <f t="shared" si="0"/>
        <v>64</v>
      </c>
    </row>
    <row r="31" spans="1:6" ht="15.75" x14ac:dyDescent="0.25">
      <c r="A31" s="36" t="s">
        <v>17</v>
      </c>
      <c r="B31" s="36">
        <v>3.14</v>
      </c>
      <c r="C31" s="36">
        <v>26</v>
      </c>
      <c r="D31" s="36">
        <v>16</v>
      </c>
      <c r="E31" s="36">
        <v>11</v>
      </c>
      <c r="F31" s="36">
        <f t="shared" si="0"/>
        <v>53</v>
      </c>
    </row>
    <row r="32" spans="1:6" ht="15.75" x14ac:dyDescent="0.25">
      <c r="A32" s="36" t="s">
        <v>129</v>
      </c>
      <c r="B32" s="36">
        <v>2.14</v>
      </c>
      <c r="C32" s="36">
        <v>19</v>
      </c>
      <c r="D32" s="36">
        <v>6</v>
      </c>
      <c r="E32" s="36">
        <v>11</v>
      </c>
      <c r="F32" s="36">
        <f t="shared" si="0"/>
        <v>36</v>
      </c>
    </row>
    <row r="33" spans="1:6" ht="15.75" x14ac:dyDescent="0.25">
      <c r="A33" s="36" t="s">
        <v>118</v>
      </c>
      <c r="B33" s="36">
        <v>3.46</v>
      </c>
      <c r="C33" s="36">
        <v>33</v>
      </c>
      <c r="D33" s="36">
        <v>13</v>
      </c>
      <c r="E33" s="36">
        <v>12</v>
      </c>
      <c r="F33" s="36">
        <f t="shared" si="0"/>
        <v>58</v>
      </c>
    </row>
    <row r="34" spans="1:6" ht="15.75" x14ac:dyDescent="0.25">
      <c r="A34" s="36" t="s">
        <v>79</v>
      </c>
      <c r="B34" s="36">
        <v>2.76</v>
      </c>
      <c r="C34" s="36">
        <v>25</v>
      </c>
      <c r="D34" s="36">
        <v>8</v>
      </c>
      <c r="E34" s="36">
        <v>13</v>
      </c>
      <c r="F34" s="36">
        <f t="shared" si="0"/>
        <v>46</v>
      </c>
    </row>
    <row r="35" spans="1:6" ht="15.75" x14ac:dyDescent="0.25">
      <c r="A35" s="36" t="s">
        <v>125</v>
      </c>
      <c r="B35" s="36">
        <v>3.75</v>
      </c>
      <c r="C35" s="36">
        <v>29</v>
      </c>
      <c r="D35" s="36">
        <v>14</v>
      </c>
      <c r="E35" s="36">
        <v>19</v>
      </c>
      <c r="F35" s="36">
        <f t="shared" si="0"/>
        <v>62</v>
      </c>
    </row>
    <row r="36" spans="1:6" ht="15.75" x14ac:dyDescent="0.25">
      <c r="A36" s="36" t="s">
        <v>109</v>
      </c>
      <c r="B36" s="36">
        <v>3.36</v>
      </c>
      <c r="C36" s="36">
        <v>24</v>
      </c>
      <c r="D36" s="36">
        <v>17</v>
      </c>
      <c r="E36" s="36">
        <v>12</v>
      </c>
      <c r="F36" s="36">
        <f t="shared" si="0"/>
        <v>53</v>
      </c>
    </row>
    <row r="37" spans="1:6" ht="15.75" x14ac:dyDescent="0.25">
      <c r="A37" s="36" t="s">
        <v>122</v>
      </c>
      <c r="B37" s="36">
        <v>4.0199999999999996</v>
      </c>
      <c r="C37" s="36">
        <v>33</v>
      </c>
      <c r="D37" s="36">
        <v>14</v>
      </c>
      <c r="E37" s="36">
        <v>20</v>
      </c>
      <c r="F37" s="36">
        <f t="shared" si="0"/>
        <v>67</v>
      </c>
    </row>
    <row r="38" spans="1:6" ht="15.75" x14ac:dyDescent="0.25">
      <c r="A38" s="36" t="s">
        <v>111</v>
      </c>
      <c r="B38" s="36">
        <v>2.2799999999999998</v>
      </c>
      <c r="C38" s="36">
        <v>24</v>
      </c>
      <c r="D38" s="36">
        <v>8</v>
      </c>
      <c r="E38" s="36">
        <v>7</v>
      </c>
      <c r="F38" s="36">
        <f t="shared" si="0"/>
        <v>39</v>
      </c>
    </row>
    <row r="39" spans="1:6" ht="15.75" x14ac:dyDescent="0.25">
      <c r="A39" s="36" t="s">
        <v>115</v>
      </c>
      <c r="B39" s="36">
        <v>2.7</v>
      </c>
      <c r="C39" s="36">
        <v>26</v>
      </c>
      <c r="D39" s="36">
        <v>12</v>
      </c>
      <c r="E39" s="36">
        <v>7</v>
      </c>
      <c r="F39" s="36">
        <f t="shared" si="0"/>
        <v>45</v>
      </c>
    </row>
    <row r="40" spans="1:6" ht="15.75" x14ac:dyDescent="0.25">
      <c r="A40" s="36" t="s">
        <v>119</v>
      </c>
      <c r="B40" s="36">
        <v>3.87</v>
      </c>
      <c r="C40" s="36">
        <v>36</v>
      </c>
      <c r="D40" s="36">
        <v>12</v>
      </c>
      <c r="E40" s="36">
        <v>17</v>
      </c>
      <c r="F40" s="36">
        <f t="shared" si="0"/>
        <v>65</v>
      </c>
    </row>
    <row r="41" spans="1:6" ht="15.75" x14ac:dyDescent="0.25">
      <c r="A41" s="36" t="s">
        <v>124</v>
      </c>
      <c r="B41" s="36">
        <v>3.86</v>
      </c>
      <c r="C41" s="36">
        <v>37</v>
      </c>
      <c r="D41" s="36">
        <v>15</v>
      </c>
      <c r="E41" s="36">
        <v>13</v>
      </c>
      <c r="F41" s="36">
        <f t="shared" si="0"/>
        <v>65</v>
      </c>
    </row>
    <row r="42" spans="1:6" ht="15.75" x14ac:dyDescent="0.25">
      <c r="A42" s="36" t="s">
        <v>117</v>
      </c>
      <c r="B42" s="36">
        <v>4.1500000000000004</v>
      </c>
      <c r="C42" s="36">
        <v>36</v>
      </c>
      <c r="D42" s="36">
        <v>13</v>
      </c>
      <c r="E42" s="36">
        <v>19</v>
      </c>
      <c r="F42" s="36">
        <f t="shared" si="0"/>
        <v>68</v>
      </c>
    </row>
    <row r="43" spans="1:6" ht="15.75" x14ac:dyDescent="0.25">
      <c r="A43" s="36" t="s">
        <v>120</v>
      </c>
      <c r="B43" s="36">
        <v>4.09</v>
      </c>
      <c r="C43" s="36">
        <v>31</v>
      </c>
      <c r="D43" s="36">
        <v>16</v>
      </c>
      <c r="E43" s="36">
        <v>22</v>
      </c>
      <c r="F43" s="36">
        <f t="shared" si="0"/>
        <v>69</v>
      </c>
    </row>
    <row r="44" spans="1:6" ht="15.75" x14ac:dyDescent="0.25">
      <c r="A44" s="36" t="s">
        <v>110</v>
      </c>
      <c r="B44" s="36">
        <v>2.6</v>
      </c>
      <c r="C44" s="36">
        <v>16</v>
      </c>
      <c r="D44" s="36">
        <v>12</v>
      </c>
      <c r="E44" s="36">
        <v>15</v>
      </c>
      <c r="F44" s="36">
        <f t="shared" si="0"/>
        <v>43</v>
      </c>
    </row>
    <row r="45" spans="1:6" ht="15.75" x14ac:dyDescent="0.25">
      <c r="A45" s="36" t="s">
        <v>91</v>
      </c>
      <c r="B45" s="36">
        <v>3.46</v>
      </c>
      <c r="C45" s="36">
        <v>34</v>
      </c>
      <c r="D45" s="36">
        <v>14</v>
      </c>
      <c r="E45" s="36">
        <v>9</v>
      </c>
      <c r="F45" s="36">
        <f t="shared" si="0"/>
        <v>57</v>
      </c>
    </row>
    <row r="46" spans="1:6" ht="15.75" x14ac:dyDescent="0.25">
      <c r="A46" s="36" t="s">
        <v>112</v>
      </c>
      <c r="B46" s="36">
        <v>3.07</v>
      </c>
      <c r="C46" s="36">
        <v>23</v>
      </c>
      <c r="D46" s="36">
        <v>11</v>
      </c>
      <c r="E46" s="36">
        <v>19</v>
      </c>
      <c r="F46" s="36">
        <f t="shared" si="0"/>
        <v>53</v>
      </c>
    </row>
    <row r="47" spans="1:6" ht="15.75" x14ac:dyDescent="0.25">
      <c r="A47" s="36" t="s">
        <v>113</v>
      </c>
      <c r="B47" s="36">
        <v>3.76</v>
      </c>
      <c r="C47" s="36">
        <v>38</v>
      </c>
      <c r="D47" s="36">
        <v>15</v>
      </c>
      <c r="E47" s="36">
        <v>10</v>
      </c>
      <c r="F47" s="36">
        <f t="shared" si="0"/>
        <v>63</v>
      </c>
    </row>
    <row r="48" spans="1:6" ht="15.75" x14ac:dyDescent="0.25">
      <c r="A48" s="36" t="s">
        <v>121</v>
      </c>
      <c r="B48" s="36">
        <v>2.46</v>
      </c>
      <c r="C48" s="36">
        <v>29</v>
      </c>
      <c r="D48" s="36">
        <v>7</v>
      </c>
      <c r="E48" s="36">
        <v>6</v>
      </c>
      <c r="F48" s="36">
        <f t="shared" si="0"/>
        <v>42</v>
      </c>
    </row>
    <row r="49" spans="1:6" ht="15.75" x14ac:dyDescent="0.25">
      <c r="A49" s="36" t="s">
        <v>127</v>
      </c>
      <c r="B49" s="36">
        <v>4.0999999999999996</v>
      </c>
      <c r="C49" s="36">
        <v>44</v>
      </c>
      <c r="D49" s="36">
        <v>13</v>
      </c>
      <c r="E49" s="36">
        <v>13</v>
      </c>
      <c r="F49" s="36">
        <f t="shared" si="0"/>
        <v>70</v>
      </c>
    </row>
    <row r="50" spans="1:6" ht="15.75" x14ac:dyDescent="0.25">
      <c r="A50" s="36" t="s">
        <v>128</v>
      </c>
      <c r="B50" s="36">
        <v>4.6900000000000004</v>
      </c>
      <c r="C50" s="36">
        <v>50</v>
      </c>
      <c r="D50" s="36">
        <v>19</v>
      </c>
      <c r="E50" s="36">
        <v>10</v>
      </c>
      <c r="F50" s="36">
        <f t="shared" si="0"/>
        <v>79</v>
      </c>
    </row>
    <row r="51" spans="1:6" ht="15.75" x14ac:dyDescent="0.25">
      <c r="A51" s="36" t="s">
        <v>108</v>
      </c>
      <c r="B51" s="36">
        <v>4.03</v>
      </c>
      <c r="C51" s="36">
        <v>21</v>
      </c>
      <c r="D51" s="36">
        <v>20</v>
      </c>
      <c r="E51" s="36">
        <v>26</v>
      </c>
      <c r="F51" s="36">
        <f t="shared" si="0"/>
        <v>67</v>
      </c>
    </row>
    <row r="52" spans="1:6" ht="15.75" x14ac:dyDescent="0.25">
      <c r="A52" s="36" t="s">
        <v>92</v>
      </c>
      <c r="B52" s="36">
        <v>3.72</v>
      </c>
      <c r="C52" s="36">
        <v>28</v>
      </c>
      <c r="D52" s="36">
        <v>16</v>
      </c>
      <c r="E52" s="36">
        <v>17</v>
      </c>
      <c r="F52" s="36">
        <f t="shared" si="0"/>
        <v>61</v>
      </c>
    </row>
    <row r="53" spans="1:6" ht="15.75" x14ac:dyDescent="0.25">
      <c r="A53" s="36" t="s">
        <v>95</v>
      </c>
      <c r="B53" s="36">
        <v>2.78</v>
      </c>
      <c r="C53" s="36">
        <v>20</v>
      </c>
      <c r="D53" s="36">
        <v>13</v>
      </c>
      <c r="E53" s="36">
        <v>13</v>
      </c>
      <c r="F53" s="36">
        <f t="shared" si="0"/>
        <v>46</v>
      </c>
    </row>
    <row r="54" spans="1:6" ht="15.75" x14ac:dyDescent="0.25">
      <c r="A54" s="36" t="s">
        <v>87</v>
      </c>
      <c r="B54" s="36">
        <v>3.18</v>
      </c>
      <c r="C54" s="36">
        <v>24</v>
      </c>
      <c r="D54" s="36">
        <v>15</v>
      </c>
      <c r="E54" s="36">
        <v>15</v>
      </c>
      <c r="F54" s="36">
        <f t="shared" si="0"/>
        <v>54</v>
      </c>
    </row>
    <row r="55" spans="1:6" ht="15.75" x14ac:dyDescent="0.25">
      <c r="A55" s="36" t="s">
        <v>101</v>
      </c>
      <c r="B55" s="36">
        <v>3.01</v>
      </c>
      <c r="C55" s="36">
        <v>25</v>
      </c>
      <c r="D55" s="36">
        <v>15</v>
      </c>
      <c r="E55" s="36">
        <v>10</v>
      </c>
      <c r="F55" s="36">
        <f t="shared" si="0"/>
        <v>50</v>
      </c>
    </row>
    <row r="56" spans="1:6" ht="15.75" x14ac:dyDescent="0.25">
      <c r="A56" s="36" t="s">
        <v>105</v>
      </c>
      <c r="B56" s="36">
        <v>3.99</v>
      </c>
      <c r="C56" s="36">
        <v>36</v>
      </c>
      <c r="D56" s="36">
        <v>14</v>
      </c>
      <c r="E56" s="36">
        <v>15</v>
      </c>
      <c r="F56" s="36">
        <f t="shared" si="0"/>
        <v>65</v>
      </c>
    </row>
    <row r="57" spans="1:6" ht="15.75" x14ac:dyDescent="0.25">
      <c r="A57" s="36" t="s">
        <v>98</v>
      </c>
      <c r="B57" s="36">
        <v>3.34</v>
      </c>
      <c r="C57" s="36">
        <v>31</v>
      </c>
      <c r="D57" s="36">
        <v>10</v>
      </c>
      <c r="E57" s="36">
        <v>13</v>
      </c>
      <c r="F57" s="36">
        <f t="shared" si="0"/>
        <v>54</v>
      </c>
    </row>
    <row r="58" spans="1:6" ht="15.75" x14ac:dyDescent="0.25">
      <c r="A58" s="36" t="s">
        <v>75</v>
      </c>
      <c r="B58" s="36">
        <v>4.1100000000000003</v>
      </c>
      <c r="C58" s="36">
        <v>30</v>
      </c>
      <c r="D58" s="36">
        <v>19</v>
      </c>
      <c r="E58" s="36">
        <v>20</v>
      </c>
      <c r="F58" s="36">
        <f t="shared" si="0"/>
        <v>69</v>
      </c>
    </row>
    <row r="59" spans="1:6" ht="15.75" x14ac:dyDescent="0.25">
      <c r="A59" s="36" t="s">
        <v>93</v>
      </c>
      <c r="B59" s="36">
        <v>4.04</v>
      </c>
      <c r="C59" s="36">
        <v>35</v>
      </c>
      <c r="D59" s="36">
        <v>13</v>
      </c>
      <c r="E59" s="36">
        <v>19</v>
      </c>
      <c r="F59" s="36">
        <f t="shared" si="0"/>
        <v>67</v>
      </c>
    </row>
    <row r="60" spans="1:6" ht="15.75" x14ac:dyDescent="0.25">
      <c r="A60" s="36" t="s">
        <v>99</v>
      </c>
      <c r="B60" s="36">
        <v>3.77</v>
      </c>
      <c r="C60" s="36">
        <v>28</v>
      </c>
      <c r="D60" s="36">
        <v>15</v>
      </c>
      <c r="E60" s="36">
        <v>20</v>
      </c>
      <c r="F60" s="36">
        <f t="shared" si="0"/>
        <v>63</v>
      </c>
    </row>
    <row r="61" spans="1:6" ht="15.75" x14ac:dyDescent="0.25">
      <c r="A61" s="36" t="s">
        <v>100</v>
      </c>
      <c r="B61" s="36">
        <v>3.59</v>
      </c>
      <c r="C61" s="36">
        <v>25</v>
      </c>
      <c r="D61" s="36">
        <v>18</v>
      </c>
      <c r="E61" s="36">
        <v>17</v>
      </c>
      <c r="F61" s="36">
        <f t="shared" si="0"/>
        <v>60</v>
      </c>
    </row>
    <row r="62" spans="1:6" ht="15.75" x14ac:dyDescent="0.25">
      <c r="A62" s="36" t="s">
        <v>97</v>
      </c>
      <c r="B62" s="36">
        <v>3.29</v>
      </c>
      <c r="C62" s="36">
        <v>25</v>
      </c>
      <c r="D62" s="36">
        <v>12</v>
      </c>
      <c r="E62" s="36">
        <v>19</v>
      </c>
      <c r="F62" s="36">
        <f t="shared" si="0"/>
        <v>56</v>
      </c>
    </row>
    <row r="63" spans="1:6" ht="15.75" x14ac:dyDescent="0.25">
      <c r="A63" s="36" t="s">
        <v>102</v>
      </c>
      <c r="B63" s="36">
        <v>2.4500000000000002</v>
      </c>
      <c r="C63" s="36">
        <v>27</v>
      </c>
      <c r="D63" s="36">
        <v>8</v>
      </c>
      <c r="E63" s="36">
        <v>6</v>
      </c>
      <c r="F63" s="36">
        <f t="shared" si="0"/>
        <v>41</v>
      </c>
    </row>
    <row r="64" spans="1:6" ht="15.75" x14ac:dyDescent="0.25">
      <c r="A64" s="36" t="s">
        <v>103</v>
      </c>
      <c r="B64" s="36">
        <v>3.05</v>
      </c>
      <c r="C64" s="36">
        <v>23</v>
      </c>
      <c r="D64" s="36">
        <v>9</v>
      </c>
      <c r="E64" s="36">
        <v>18</v>
      </c>
      <c r="F64" s="36">
        <f t="shared" si="0"/>
        <v>50</v>
      </c>
    </row>
    <row r="65" spans="1:6" ht="15.75" x14ac:dyDescent="0.25">
      <c r="A65" s="36" t="s">
        <v>94</v>
      </c>
      <c r="B65" s="36">
        <v>1.72</v>
      </c>
      <c r="C65" s="36">
        <v>22</v>
      </c>
      <c r="D65" s="36">
        <v>4</v>
      </c>
      <c r="E65" s="36">
        <v>3</v>
      </c>
      <c r="F65" s="36">
        <f t="shared" ref="F65:F128" si="2">SUM(C65:E65)</f>
        <v>29</v>
      </c>
    </row>
    <row r="66" spans="1:6" ht="15.75" x14ac:dyDescent="0.25">
      <c r="A66" s="36" t="s">
        <v>17</v>
      </c>
      <c r="B66" s="36">
        <v>3.91</v>
      </c>
      <c r="C66" s="36">
        <v>40</v>
      </c>
      <c r="D66" s="36">
        <v>16</v>
      </c>
      <c r="E66" s="36">
        <v>9</v>
      </c>
      <c r="F66" s="36">
        <f t="shared" si="2"/>
        <v>65</v>
      </c>
    </row>
    <row r="67" spans="1:6" ht="15.75" x14ac:dyDescent="0.25">
      <c r="A67" s="36" t="s">
        <v>107</v>
      </c>
      <c r="B67" s="36">
        <v>4.34</v>
      </c>
      <c r="C67" s="36">
        <v>44</v>
      </c>
      <c r="D67" s="36">
        <v>13</v>
      </c>
      <c r="E67" s="36">
        <v>16</v>
      </c>
      <c r="F67" s="36">
        <f t="shared" si="2"/>
        <v>73</v>
      </c>
    </row>
    <row r="68" spans="1:6" ht="15.75" x14ac:dyDescent="0.25">
      <c r="A68" s="36" t="s">
        <v>104</v>
      </c>
      <c r="B68" s="36">
        <v>4.3099999999999996</v>
      </c>
      <c r="C68" s="36">
        <v>38</v>
      </c>
      <c r="D68" s="36">
        <v>12</v>
      </c>
      <c r="E68" s="36">
        <v>23</v>
      </c>
      <c r="F68" s="36">
        <f t="shared" si="2"/>
        <v>73</v>
      </c>
    </row>
    <row r="69" spans="1:6" ht="15.75" x14ac:dyDescent="0.25">
      <c r="A69" s="36" t="s">
        <v>104</v>
      </c>
      <c r="B69" s="36">
        <v>3.19</v>
      </c>
      <c r="C69" s="36">
        <v>26</v>
      </c>
      <c r="D69" s="36">
        <v>9</v>
      </c>
      <c r="E69" s="36">
        <v>20</v>
      </c>
      <c r="F69" s="36">
        <f t="shared" si="2"/>
        <v>55</v>
      </c>
    </row>
    <row r="70" spans="1:6" ht="15.75" x14ac:dyDescent="0.25">
      <c r="A70" s="36" t="s">
        <v>106</v>
      </c>
      <c r="B70" s="36">
        <v>3.06</v>
      </c>
      <c r="C70" s="36">
        <v>34</v>
      </c>
      <c r="D70" s="36">
        <v>10</v>
      </c>
      <c r="E70" s="36">
        <v>7</v>
      </c>
      <c r="F70" s="36">
        <f t="shared" si="2"/>
        <v>51</v>
      </c>
    </row>
    <row r="71" spans="1:6" ht="15.75" x14ac:dyDescent="0.25">
      <c r="A71" s="36" t="s">
        <v>96</v>
      </c>
      <c r="B71" s="36">
        <v>3.77</v>
      </c>
      <c r="C71" s="36">
        <v>30</v>
      </c>
      <c r="D71" s="36">
        <v>5</v>
      </c>
      <c r="E71" s="36">
        <v>16</v>
      </c>
      <c r="F71" s="36">
        <f t="shared" si="2"/>
        <v>51</v>
      </c>
    </row>
    <row r="72" spans="1:6" ht="15.75" x14ac:dyDescent="0.25">
      <c r="A72" s="36" t="s">
        <v>88</v>
      </c>
      <c r="B72" s="36">
        <v>5.17</v>
      </c>
      <c r="C72" s="36">
        <v>41</v>
      </c>
      <c r="D72" s="36">
        <v>21</v>
      </c>
      <c r="E72" s="36">
        <v>20</v>
      </c>
      <c r="F72" s="36">
        <f t="shared" si="2"/>
        <v>82</v>
      </c>
    </row>
    <row r="73" spans="1:6" ht="15.75" x14ac:dyDescent="0.25">
      <c r="A73" s="36" t="s">
        <v>33</v>
      </c>
      <c r="B73" s="36">
        <v>3.92</v>
      </c>
      <c r="C73" s="36">
        <v>32</v>
      </c>
      <c r="D73" s="36">
        <v>18</v>
      </c>
      <c r="E73" s="36">
        <v>17</v>
      </c>
      <c r="F73" s="36">
        <f t="shared" si="2"/>
        <v>67</v>
      </c>
    </row>
    <row r="74" spans="1:6" ht="15.75" x14ac:dyDescent="0.25">
      <c r="A74" s="36" t="s">
        <v>68</v>
      </c>
      <c r="B74" s="36">
        <v>3.71</v>
      </c>
      <c r="C74" s="36">
        <v>30</v>
      </c>
      <c r="D74" s="36">
        <v>14</v>
      </c>
      <c r="E74" s="36">
        <v>17</v>
      </c>
      <c r="F74" s="36">
        <f t="shared" si="2"/>
        <v>61</v>
      </c>
    </row>
    <row r="75" spans="1:6" ht="15.75" x14ac:dyDescent="0.25">
      <c r="A75" s="36" t="s">
        <v>87</v>
      </c>
      <c r="B75" s="36">
        <v>3.71</v>
      </c>
      <c r="C75" s="36">
        <v>29</v>
      </c>
      <c r="D75" s="36">
        <v>16</v>
      </c>
      <c r="E75" s="36">
        <v>18</v>
      </c>
      <c r="F75" s="36">
        <f t="shared" si="2"/>
        <v>63</v>
      </c>
    </row>
    <row r="76" spans="1:6" ht="15.75" x14ac:dyDescent="0.25">
      <c r="A76" s="36" t="s">
        <v>79</v>
      </c>
      <c r="B76" s="36">
        <v>3.3</v>
      </c>
      <c r="C76" s="36">
        <v>27</v>
      </c>
      <c r="D76" s="36">
        <v>16</v>
      </c>
      <c r="E76" s="36">
        <v>12</v>
      </c>
      <c r="F76" s="36">
        <f t="shared" si="2"/>
        <v>55</v>
      </c>
    </row>
    <row r="77" spans="1:6" ht="15.75" x14ac:dyDescent="0.25">
      <c r="A77" s="36" t="s">
        <v>84</v>
      </c>
      <c r="B77" s="36">
        <v>3.55</v>
      </c>
      <c r="C77" s="36">
        <v>32</v>
      </c>
      <c r="D77" s="36">
        <v>12</v>
      </c>
      <c r="E77" s="36">
        <v>15</v>
      </c>
      <c r="F77" s="36">
        <f t="shared" si="2"/>
        <v>59</v>
      </c>
    </row>
    <row r="78" spans="1:6" ht="15.75" x14ac:dyDescent="0.25">
      <c r="A78" s="36" t="s">
        <v>86</v>
      </c>
      <c r="B78" s="36">
        <v>3.73</v>
      </c>
      <c r="C78" s="36">
        <v>31</v>
      </c>
      <c r="D78" s="36">
        <v>17</v>
      </c>
      <c r="E78" s="36">
        <v>13</v>
      </c>
      <c r="F78" s="36">
        <f t="shared" si="2"/>
        <v>61</v>
      </c>
    </row>
    <row r="79" spans="1:6" ht="15.75" x14ac:dyDescent="0.25">
      <c r="A79" s="36" t="s">
        <v>90</v>
      </c>
      <c r="B79" s="36">
        <v>4.28</v>
      </c>
      <c r="C79" s="36">
        <v>32</v>
      </c>
      <c r="D79" s="36">
        <v>20</v>
      </c>
      <c r="E79" s="36">
        <v>17</v>
      </c>
      <c r="F79" s="36">
        <f t="shared" si="2"/>
        <v>69</v>
      </c>
    </row>
    <row r="80" spans="1:6" ht="15.75" x14ac:dyDescent="0.25">
      <c r="A80" s="36" t="s">
        <v>80</v>
      </c>
      <c r="B80" s="36">
        <v>3.83</v>
      </c>
      <c r="C80" s="36">
        <v>34</v>
      </c>
      <c r="D80" s="36">
        <v>13</v>
      </c>
      <c r="E80" s="36">
        <v>17</v>
      </c>
      <c r="F80" s="36">
        <f t="shared" si="2"/>
        <v>64</v>
      </c>
    </row>
    <row r="81" spans="1:6" ht="15.75" x14ac:dyDescent="0.25">
      <c r="A81" s="36" t="s">
        <v>63</v>
      </c>
      <c r="B81" s="36">
        <v>2.95</v>
      </c>
      <c r="C81" s="36">
        <v>27</v>
      </c>
      <c r="D81" s="36">
        <v>12</v>
      </c>
      <c r="E81" s="36">
        <v>8</v>
      </c>
      <c r="F81" s="36">
        <f t="shared" si="2"/>
        <v>47</v>
      </c>
    </row>
    <row r="82" spans="1:6" ht="15.75" x14ac:dyDescent="0.25">
      <c r="A82" s="36" t="s">
        <v>89</v>
      </c>
      <c r="B82" s="36">
        <v>1.8</v>
      </c>
      <c r="C82" s="36">
        <v>15</v>
      </c>
      <c r="D82" s="36">
        <v>5</v>
      </c>
      <c r="E82" s="36">
        <v>11</v>
      </c>
      <c r="F82" s="36">
        <f t="shared" si="2"/>
        <v>31</v>
      </c>
    </row>
    <row r="83" spans="1:6" ht="15.75" x14ac:dyDescent="0.25">
      <c r="A83" s="36" t="s">
        <v>83</v>
      </c>
      <c r="B83" s="36">
        <v>3.45</v>
      </c>
      <c r="C83" s="36">
        <v>33</v>
      </c>
      <c r="D83" s="36">
        <v>10</v>
      </c>
      <c r="E83" s="36">
        <v>14</v>
      </c>
      <c r="F83" s="36">
        <f t="shared" si="2"/>
        <v>57</v>
      </c>
    </row>
    <row r="84" spans="1:6" ht="15.75" x14ac:dyDescent="0.25">
      <c r="A84" s="36" t="s">
        <v>91</v>
      </c>
      <c r="B84" s="36">
        <v>3.24</v>
      </c>
      <c r="C84" s="36">
        <v>19</v>
      </c>
      <c r="D84" s="36">
        <v>18</v>
      </c>
      <c r="E84" s="36">
        <v>13</v>
      </c>
      <c r="F84" s="36">
        <f t="shared" si="2"/>
        <v>50</v>
      </c>
    </row>
    <row r="85" spans="1:6" ht="15.75" x14ac:dyDescent="0.25">
      <c r="A85" s="36" t="s">
        <v>78</v>
      </c>
      <c r="B85" s="36">
        <v>4.4000000000000004</v>
      </c>
      <c r="C85" s="36">
        <v>44</v>
      </c>
      <c r="D85" s="36">
        <v>13</v>
      </c>
      <c r="E85" s="36">
        <v>18</v>
      </c>
      <c r="F85" s="36">
        <f t="shared" si="2"/>
        <v>75</v>
      </c>
    </row>
    <row r="86" spans="1:6" ht="15.75" x14ac:dyDescent="0.25">
      <c r="A86" s="36" t="s">
        <v>19</v>
      </c>
      <c r="B86" s="36">
        <v>3.7</v>
      </c>
      <c r="C86" s="36">
        <v>38</v>
      </c>
      <c r="D86" s="36">
        <v>14</v>
      </c>
      <c r="E86" s="36">
        <v>11</v>
      </c>
      <c r="F86" s="36">
        <f t="shared" si="2"/>
        <v>63</v>
      </c>
    </row>
    <row r="87" spans="1:6" ht="15.75" x14ac:dyDescent="0.25">
      <c r="A87" s="36" t="s">
        <v>85</v>
      </c>
      <c r="B87" s="36">
        <v>3.85</v>
      </c>
      <c r="C87" s="36">
        <v>36</v>
      </c>
      <c r="D87" s="36">
        <v>10</v>
      </c>
      <c r="E87" s="36">
        <v>19</v>
      </c>
      <c r="F87" s="36">
        <f t="shared" si="2"/>
        <v>65</v>
      </c>
    </row>
    <row r="88" spans="1:6" ht="15.75" x14ac:dyDescent="0.25">
      <c r="A88" s="36" t="s">
        <v>81</v>
      </c>
      <c r="B88" s="36">
        <v>3.93</v>
      </c>
      <c r="C88" s="36">
        <v>29</v>
      </c>
      <c r="D88" s="36">
        <v>13</v>
      </c>
      <c r="E88" s="36">
        <v>24</v>
      </c>
      <c r="F88" s="36">
        <f t="shared" si="2"/>
        <v>66</v>
      </c>
    </row>
    <row r="89" spans="1:6" ht="15.75" x14ac:dyDescent="0.25">
      <c r="A89" s="36" t="s">
        <v>82</v>
      </c>
      <c r="B89" s="36">
        <v>3.6</v>
      </c>
      <c r="C89" s="36">
        <v>24</v>
      </c>
      <c r="D89" s="36">
        <v>25</v>
      </c>
      <c r="E89" s="36">
        <v>11</v>
      </c>
      <c r="F89" s="36">
        <f t="shared" si="2"/>
        <v>60</v>
      </c>
    </row>
    <row r="90" spans="1:6" ht="15.75" x14ac:dyDescent="0.25">
      <c r="A90" s="36"/>
      <c r="B90" s="36">
        <v>3.46</v>
      </c>
      <c r="C90" s="36">
        <v>29</v>
      </c>
      <c r="D90" s="36">
        <v>15</v>
      </c>
      <c r="E90" s="36">
        <v>14</v>
      </c>
      <c r="F90" s="36">
        <f t="shared" si="2"/>
        <v>58</v>
      </c>
    </row>
    <row r="91" spans="1:6" ht="15.75" x14ac:dyDescent="0.25">
      <c r="A91" s="36"/>
      <c r="B91" s="36">
        <v>3.92</v>
      </c>
      <c r="C91" s="36">
        <v>32</v>
      </c>
      <c r="D91" s="36">
        <v>17</v>
      </c>
      <c r="E91" s="36">
        <v>17</v>
      </c>
      <c r="F91" s="36">
        <f t="shared" si="2"/>
        <v>66</v>
      </c>
    </row>
    <row r="92" spans="1:6" ht="15.75" x14ac:dyDescent="0.25">
      <c r="A92" s="36"/>
      <c r="B92" s="36">
        <v>3</v>
      </c>
      <c r="C92" s="36">
        <v>26</v>
      </c>
      <c r="D92" s="36">
        <v>12</v>
      </c>
      <c r="E92" s="36">
        <v>12</v>
      </c>
      <c r="F92" s="36">
        <f t="shared" si="2"/>
        <v>50</v>
      </c>
    </row>
    <row r="93" spans="1:6" ht="15.75" x14ac:dyDescent="0.25">
      <c r="A93" s="36"/>
      <c r="B93" s="36">
        <v>1.92</v>
      </c>
      <c r="C93" s="36">
        <v>15</v>
      </c>
      <c r="D93" s="36">
        <v>8</v>
      </c>
      <c r="E93" s="36">
        <v>9</v>
      </c>
      <c r="F93" s="36">
        <f t="shared" si="2"/>
        <v>32</v>
      </c>
    </row>
    <row r="94" spans="1:6" ht="15.75" x14ac:dyDescent="0.25">
      <c r="A94" s="36"/>
      <c r="B94" s="36">
        <v>4.97</v>
      </c>
      <c r="C94" s="36">
        <v>43</v>
      </c>
      <c r="D94" s="36">
        <v>20</v>
      </c>
      <c r="E94" s="36">
        <v>21</v>
      </c>
      <c r="F94" s="36">
        <f t="shared" si="2"/>
        <v>84</v>
      </c>
    </row>
    <row r="95" spans="1:6" ht="15.75" x14ac:dyDescent="0.25">
      <c r="A95" s="36"/>
      <c r="B95" s="36">
        <v>1.61</v>
      </c>
      <c r="C95" s="36">
        <v>15</v>
      </c>
      <c r="D95" s="36">
        <v>6</v>
      </c>
      <c r="E95" s="36">
        <v>6</v>
      </c>
      <c r="F95" s="36">
        <f t="shared" si="2"/>
        <v>27</v>
      </c>
    </row>
    <row r="96" spans="1:6" ht="15.75" x14ac:dyDescent="0.25">
      <c r="A96" s="36"/>
      <c r="B96" s="36">
        <v>1.74</v>
      </c>
      <c r="C96" s="36">
        <v>16</v>
      </c>
      <c r="D96" s="36">
        <v>6</v>
      </c>
      <c r="E96" s="36">
        <v>7</v>
      </c>
      <c r="F96" s="36">
        <f t="shared" si="2"/>
        <v>29</v>
      </c>
    </row>
    <row r="97" spans="1:6" ht="15.75" x14ac:dyDescent="0.25">
      <c r="A97" s="36"/>
      <c r="B97" s="36">
        <v>3.68</v>
      </c>
      <c r="C97" s="36">
        <v>33</v>
      </c>
      <c r="D97" s="36">
        <v>14</v>
      </c>
      <c r="E97" s="36">
        <v>16</v>
      </c>
      <c r="F97" s="36">
        <f t="shared" si="2"/>
        <v>63</v>
      </c>
    </row>
    <row r="98" spans="1:6" ht="15.75" x14ac:dyDescent="0.25">
      <c r="A98" s="36"/>
      <c r="B98" s="36">
        <v>3.08</v>
      </c>
      <c r="C98" s="36">
        <v>28</v>
      </c>
      <c r="D98" s="36">
        <v>12</v>
      </c>
      <c r="E98" s="36">
        <v>12</v>
      </c>
      <c r="F98" s="36">
        <f t="shared" si="2"/>
        <v>52</v>
      </c>
    </row>
    <row r="99" spans="1:6" ht="15.75" x14ac:dyDescent="0.25">
      <c r="A99" s="36"/>
      <c r="B99" s="36">
        <v>3.71</v>
      </c>
      <c r="C99" s="36">
        <v>29</v>
      </c>
      <c r="D99" s="36">
        <v>16</v>
      </c>
      <c r="E99" s="36">
        <v>17</v>
      </c>
      <c r="F99" s="36">
        <f t="shared" si="2"/>
        <v>62</v>
      </c>
    </row>
    <row r="100" spans="1:6" ht="15.75" x14ac:dyDescent="0.25">
      <c r="A100" s="36"/>
      <c r="B100" s="36">
        <v>3.66</v>
      </c>
      <c r="C100" s="36">
        <v>33</v>
      </c>
      <c r="D100" s="36">
        <v>14</v>
      </c>
      <c r="E100" s="36">
        <v>15</v>
      </c>
      <c r="F100" s="36">
        <f t="shared" si="2"/>
        <v>62</v>
      </c>
    </row>
    <row r="101" spans="1:6" ht="15.75" x14ac:dyDescent="0.25">
      <c r="A101" s="36"/>
      <c r="B101" s="36">
        <v>3.71</v>
      </c>
      <c r="C101" s="36">
        <v>29</v>
      </c>
      <c r="D101" s="36">
        <v>16</v>
      </c>
      <c r="E101" s="36">
        <v>17</v>
      </c>
      <c r="F101" s="36">
        <f t="shared" si="2"/>
        <v>62</v>
      </c>
    </row>
    <row r="102" spans="1:6" ht="15.75" x14ac:dyDescent="0.25">
      <c r="A102" s="36"/>
      <c r="B102" s="36">
        <v>3.09</v>
      </c>
      <c r="C102" s="36">
        <v>27</v>
      </c>
      <c r="D102" s="36">
        <v>11</v>
      </c>
      <c r="E102" s="36">
        <v>14</v>
      </c>
      <c r="F102" s="36">
        <f t="shared" si="2"/>
        <v>52</v>
      </c>
    </row>
    <row r="103" spans="1:6" ht="15.75" x14ac:dyDescent="0.25">
      <c r="A103" s="36"/>
      <c r="B103" s="36">
        <v>3.36</v>
      </c>
      <c r="C103" s="36">
        <v>26</v>
      </c>
      <c r="D103" s="36">
        <v>16</v>
      </c>
      <c r="E103" s="36">
        <v>13</v>
      </c>
      <c r="F103" s="36">
        <f t="shared" si="2"/>
        <v>55</v>
      </c>
    </row>
    <row r="104" spans="1:6" ht="15.75" x14ac:dyDescent="0.25">
      <c r="A104" s="36"/>
      <c r="B104" s="36">
        <v>3.31</v>
      </c>
      <c r="C104" s="36">
        <v>28</v>
      </c>
      <c r="D104" s="36">
        <v>16</v>
      </c>
      <c r="E104" s="36">
        <v>12</v>
      </c>
      <c r="F104" s="36">
        <f t="shared" si="2"/>
        <v>56</v>
      </c>
    </row>
    <row r="105" spans="1:6" ht="15.75" x14ac:dyDescent="0.25">
      <c r="A105" s="36"/>
      <c r="B105" s="36">
        <v>3.47</v>
      </c>
      <c r="C105" s="36">
        <v>26</v>
      </c>
      <c r="D105" s="36">
        <v>15</v>
      </c>
      <c r="E105" s="36">
        <v>17</v>
      </c>
      <c r="F105" s="36">
        <f t="shared" si="2"/>
        <v>58</v>
      </c>
    </row>
    <row r="106" spans="1:6" ht="15.75" x14ac:dyDescent="0.25">
      <c r="A106" s="36"/>
      <c r="B106" s="36">
        <v>4</v>
      </c>
      <c r="C106" s="36">
        <v>33</v>
      </c>
      <c r="D106" s="36">
        <v>19</v>
      </c>
      <c r="E106" s="36">
        <v>14</v>
      </c>
      <c r="F106" s="36">
        <f t="shared" si="2"/>
        <v>66</v>
      </c>
    </row>
    <row r="107" spans="1:6" ht="15.75" x14ac:dyDescent="0.25">
      <c r="A107" s="36"/>
      <c r="B107" s="36">
        <v>3.38</v>
      </c>
      <c r="C107" s="36">
        <v>32</v>
      </c>
      <c r="D107" s="36">
        <v>13</v>
      </c>
      <c r="E107" s="36">
        <v>12</v>
      </c>
      <c r="F107" s="36">
        <f t="shared" si="2"/>
        <v>57</v>
      </c>
    </row>
    <row r="108" spans="1:6" ht="15.75" x14ac:dyDescent="0.25">
      <c r="A108" s="36"/>
      <c r="B108" s="36">
        <v>3.88</v>
      </c>
      <c r="C108" s="36">
        <v>34</v>
      </c>
      <c r="D108" s="36">
        <v>18</v>
      </c>
      <c r="E108" s="36">
        <v>13</v>
      </c>
      <c r="F108" s="36">
        <f t="shared" si="2"/>
        <v>65</v>
      </c>
    </row>
    <row r="109" spans="1:6" ht="15.75" x14ac:dyDescent="0.25">
      <c r="A109" s="36"/>
      <c r="B109" s="36">
        <v>4.12</v>
      </c>
      <c r="C109" s="36">
        <v>33</v>
      </c>
      <c r="D109" s="36">
        <v>16</v>
      </c>
      <c r="E109" s="36">
        <v>21</v>
      </c>
      <c r="F109" s="36">
        <f t="shared" si="2"/>
        <v>70</v>
      </c>
    </row>
    <row r="110" spans="1:6" ht="15.75" x14ac:dyDescent="0.25">
      <c r="A110" s="36"/>
      <c r="B110" s="36">
        <v>4.8499999999999996</v>
      </c>
      <c r="C110" s="36">
        <v>39</v>
      </c>
      <c r="D110" s="36">
        <v>19</v>
      </c>
      <c r="E110" s="36">
        <v>24</v>
      </c>
      <c r="F110" s="36">
        <f t="shared" si="2"/>
        <v>82</v>
      </c>
    </row>
    <row r="111" spans="1:6" ht="15.75" x14ac:dyDescent="0.25">
      <c r="A111" s="36"/>
      <c r="B111" s="36">
        <v>3.88</v>
      </c>
      <c r="C111" s="36">
        <v>33</v>
      </c>
      <c r="D111" s="36">
        <v>13</v>
      </c>
      <c r="E111" s="36">
        <v>19</v>
      </c>
      <c r="F111" s="36">
        <f t="shared" si="2"/>
        <v>65</v>
      </c>
    </row>
    <row r="112" spans="1:6" ht="15.75" x14ac:dyDescent="0.25">
      <c r="A112" s="36"/>
      <c r="B112" s="36">
        <v>2.69</v>
      </c>
      <c r="C112" s="36">
        <v>20</v>
      </c>
      <c r="D112" s="36">
        <v>10</v>
      </c>
      <c r="E112" s="36">
        <v>15</v>
      </c>
      <c r="F112" s="36">
        <f t="shared" si="2"/>
        <v>45</v>
      </c>
    </row>
    <row r="113" spans="1:6" ht="15.75" x14ac:dyDescent="0.25">
      <c r="A113" s="36"/>
      <c r="B113" s="36">
        <v>4.28</v>
      </c>
      <c r="C113" s="36">
        <v>32</v>
      </c>
      <c r="D113" s="36">
        <v>17</v>
      </c>
      <c r="E113" s="36">
        <v>22</v>
      </c>
      <c r="F113" s="36">
        <f t="shared" si="2"/>
        <v>71</v>
      </c>
    </row>
    <row r="114" spans="1:6" ht="15.75" x14ac:dyDescent="0.25">
      <c r="A114" s="36"/>
      <c r="B114" s="36">
        <v>4.29</v>
      </c>
      <c r="C114" s="36">
        <v>41</v>
      </c>
      <c r="D114" s="36">
        <v>17</v>
      </c>
      <c r="E114" s="36">
        <v>14</v>
      </c>
      <c r="F114" s="36">
        <f t="shared" si="2"/>
        <v>72</v>
      </c>
    </row>
    <row r="115" spans="1:6" ht="15.75" x14ac:dyDescent="0.25">
      <c r="A115" s="36"/>
      <c r="B115" s="36">
        <v>4.12</v>
      </c>
      <c r="C115" s="36">
        <v>31</v>
      </c>
      <c r="D115" s="36">
        <v>16</v>
      </c>
      <c r="E115" s="36">
        <v>22</v>
      </c>
      <c r="F115" s="36">
        <f t="shared" si="2"/>
        <v>69</v>
      </c>
    </row>
    <row r="116" spans="1:6" ht="15.75" x14ac:dyDescent="0.25">
      <c r="A116" s="36"/>
      <c r="B116" s="36">
        <v>3.59</v>
      </c>
      <c r="C116" s="36">
        <v>26</v>
      </c>
      <c r="D116" s="36">
        <v>14</v>
      </c>
      <c r="E116" s="36">
        <v>20</v>
      </c>
      <c r="F116" s="36">
        <f t="shared" si="2"/>
        <v>60</v>
      </c>
    </row>
    <row r="117" spans="1:6" ht="15.75" x14ac:dyDescent="0.25">
      <c r="A117" s="36"/>
      <c r="B117" s="36">
        <v>3.65</v>
      </c>
      <c r="C117" s="36">
        <v>25</v>
      </c>
      <c r="D117" s="36">
        <v>16</v>
      </c>
      <c r="E117" s="36">
        <v>20</v>
      </c>
      <c r="F117" s="36">
        <f t="shared" si="2"/>
        <v>61</v>
      </c>
    </row>
    <row r="118" spans="1:6" ht="15.75" x14ac:dyDescent="0.25">
      <c r="A118" s="36"/>
      <c r="B118" s="36">
        <v>4.04</v>
      </c>
      <c r="C118" s="36">
        <v>37</v>
      </c>
      <c r="D118" s="36">
        <v>19</v>
      </c>
      <c r="E118" s="36">
        <v>12</v>
      </c>
      <c r="F118" s="36">
        <f t="shared" si="2"/>
        <v>68</v>
      </c>
    </row>
    <row r="119" spans="1:6" ht="15.75" x14ac:dyDescent="0.25">
      <c r="A119" s="36"/>
      <c r="B119" s="36">
        <v>3.2</v>
      </c>
      <c r="C119" s="36">
        <v>22</v>
      </c>
      <c r="D119" s="36">
        <v>19</v>
      </c>
      <c r="E119" s="36">
        <v>13</v>
      </c>
      <c r="F119" s="36">
        <f t="shared" si="2"/>
        <v>54</v>
      </c>
    </row>
    <row r="120" spans="1:6" ht="15.75" x14ac:dyDescent="0.25">
      <c r="A120" s="36"/>
      <c r="B120" s="36">
        <v>2.46</v>
      </c>
      <c r="C120" s="36">
        <v>19</v>
      </c>
      <c r="D120" s="36">
        <v>15</v>
      </c>
      <c r="E120" s="36">
        <v>7</v>
      </c>
      <c r="F120" s="36">
        <f t="shared" si="2"/>
        <v>41</v>
      </c>
    </row>
    <row r="121" spans="1:6" ht="15.75" x14ac:dyDescent="0.25">
      <c r="A121" s="36"/>
      <c r="B121" s="36">
        <v>2.85</v>
      </c>
      <c r="C121" s="36">
        <v>20</v>
      </c>
      <c r="D121" s="36">
        <v>18</v>
      </c>
      <c r="E121" s="36">
        <v>9</v>
      </c>
      <c r="F121" s="36">
        <f t="shared" si="2"/>
        <v>47</v>
      </c>
    </row>
    <row r="122" spans="1:6" ht="15.75" x14ac:dyDescent="0.25">
      <c r="A122" s="36"/>
      <c r="B122" s="36">
        <v>4.29</v>
      </c>
      <c r="C122" s="36">
        <v>28</v>
      </c>
      <c r="D122" s="36">
        <v>22</v>
      </c>
      <c r="E122" s="36">
        <v>22</v>
      </c>
      <c r="F122" s="36">
        <f t="shared" si="2"/>
        <v>72</v>
      </c>
    </row>
    <row r="123" spans="1:6" ht="15.75" x14ac:dyDescent="0.25">
      <c r="A123" s="36"/>
      <c r="B123" s="36">
        <v>4.3099999999999996</v>
      </c>
      <c r="C123" s="36">
        <v>33</v>
      </c>
      <c r="D123" s="36">
        <v>25</v>
      </c>
      <c r="E123" s="36">
        <v>14</v>
      </c>
      <c r="F123" s="36">
        <f t="shared" si="2"/>
        <v>72</v>
      </c>
    </row>
    <row r="124" spans="1:6" ht="15.75" x14ac:dyDescent="0.25">
      <c r="A124" s="36"/>
      <c r="B124" s="36">
        <v>4.13</v>
      </c>
      <c r="C124" s="36">
        <v>37</v>
      </c>
      <c r="D124" s="36">
        <v>22</v>
      </c>
      <c r="E124" s="36">
        <v>10</v>
      </c>
      <c r="F124" s="36">
        <f t="shared" si="2"/>
        <v>69</v>
      </c>
    </row>
    <row r="125" spans="1:6" ht="15.75" x14ac:dyDescent="0.25">
      <c r="A125" s="36"/>
      <c r="B125" s="36">
        <v>3.42</v>
      </c>
      <c r="C125" s="36">
        <v>39</v>
      </c>
      <c r="D125" s="36">
        <v>9</v>
      </c>
      <c r="E125" s="36">
        <v>10</v>
      </c>
      <c r="F125" s="36">
        <f t="shared" si="2"/>
        <v>58</v>
      </c>
    </row>
    <row r="126" spans="1:6" ht="15.75" x14ac:dyDescent="0.25">
      <c r="A126" s="36"/>
      <c r="B126" s="36">
        <v>3.01</v>
      </c>
      <c r="C126" s="36">
        <v>33</v>
      </c>
      <c r="D126" s="36">
        <v>3</v>
      </c>
      <c r="E126" s="36">
        <v>15</v>
      </c>
      <c r="F126" s="36">
        <f t="shared" si="2"/>
        <v>51</v>
      </c>
    </row>
    <row r="127" spans="1:6" ht="15.75" x14ac:dyDescent="0.25">
      <c r="A127" s="36"/>
      <c r="B127" s="36">
        <v>4.78</v>
      </c>
      <c r="C127" s="36">
        <v>41</v>
      </c>
      <c r="D127" s="36">
        <v>21</v>
      </c>
      <c r="E127" s="36">
        <v>20</v>
      </c>
      <c r="F127" s="36">
        <f t="shared" si="2"/>
        <v>82</v>
      </c>
    </row>
    <row r="128" spans="1:6" ht="15.75" x14ac:dyDescent="0.25">
      <c r="A128" s="36"/>
      <c r="B128" s="36">
        <v>3.33</v>
      </c>
      <c r="C128" s="36">
        <v>27</v>
      </c>
      <c r="D128" s="36">
        <v>14</v>
      </c>
      <c r="E128" s="36">
        <v>15</v>
      </c>
      <c r="F128" s="36">
        <f t="shared" si="2"/>
        <v>56</v>
      </c>
    </row>
    <row r="129" spans="1:6" ht="15.75" x14ac:dyDescent="0.25">
      <c r="A129" s="36"/>
      <c r="B129" s="36">
        <v>3.85</v>
      </c>
      <c r="C129" s="36">
        <v>30</v>
      </c>
      <c r="D129" s="36">
        <v>17</v>
      </c>
      <c r="E129" s="36">
        <v>15</v>
      </c>
      <c r="F129" s="36">
        <f t="shared" ref="F129:F177" si="3">SUM(C129:E129)</f>
        <v>62</v>
      </c>
    </row>
    <row r="130" spans="1:6" ht="15.75" x14ac:dyDescent="0.25">
      <c r="A130" s="36"/>
      <c r="B130" s="36">
        <v>3.85</v>
      </c>
      <c r="C130" s="36">
        <v>31</v>
      </c>
      <c r="D130" s="36">
        <v>19</v>
      </c>
      <c r="E130" s="36">
        <v>15</v>
      </c>
      <c r="F130" s="36">
        <f t="shared" si="3"/>
        <v>65</v>
      </c>
    </row>
    <row r="131" spans="1:6" ht="15.75" x14ac:dyDescent="0.25">
      <c r="A131" s="36"/>
      <c r="B131" s="36">
        <v>3.29</v>
      </c>
      <c r="C131" s="36">
        <v>31</v>
      </c>
      <c r="D131" s="36">
        <v>13</v>
      </c>
      <c r="E131" s="36">
        <v>12</v>
      </c>
      <c r="F131" s="36">
        <f t="shared" si="3"/>
        <v>56</v>
      </c>
    </row>
    <row r="132" spans="1:6" ht="15.75" x14ac:dyDescent="0.25">
      <c r="A132" s="36"/>
      <c r="B132" s="36">
        <v>2.88</v>
      </c>
      <c r="C132" s="36">
        <v>22</v>
      </c>
      <c r="D132" s="36">
        <v>11</v>
      </c>
      <c r="E132" s="36">
        <v>15</v>
      </c>
      <c r="F132" s="36">
        <f t="shared" si="3"/>
        <v>48</v>
      </c>
    </row>
    <row r="133" spans="1:6" ht="15.75" x14ac:dyDescent="0.25">
      <c r="A133" s="36"/>
      <c r="B133" s="36">
        <v>3.45</v>
      </c>
      <c r="C133" s="36">
        <v>30</v>
      </c>
      <c r="D133" s="36">
        <v>11</v>
      </c>
      <c r="E133" s="36">
        <v>17</v>
      </c>
      <c r="F133" s="36">
        <f t="shared" si="3"/>
        <v>58</v>
      </c>
    </row>
    <row r="134" spans="1:6" ht="15.75" x14ac:dyDescent="0.25">
      <c r="A134" s="36"/>
      <c r="B134" s="36">
        <v>4.17</v>
      </c>
      <c r="C134" s="36">
        <v>32</v>
      </c>
      <c r="D134" s="36">
        <v>16</v>
      </c>
      <c r="E134" s="36">
        <v>22</v>
      </c>
      <c r="F134" s="36">
        <f t="shared" si="3"/>
        <v>70</v>
      </c>
    </row>
    <row r="135" spans="1:6" ht="15.75" x14ac:dyDescent="0.25">
      <c r="A135" s="36"/>
      <c r="B135" s="36">
        <v>3.34</v>
      </c>
      <c r="C135" s="36">
        <v>33</v>
      </c>
      <c r="D135" s="36">
        <v>14</v>
      </c>
      <c r="E135" s="36">
        <v>10</v>
      </c>
      <c r="F135" s="36">
        <f t="shared" si="3"/>
        <v>57</v>
      </c>
    </row>
    <row r="136" spans="1:6" ht="15.75" x14ac:dyDescent="0.25">
      <c r="A136" s="36"/>
      <c r="B136" s="36">
        <v>3.81</v>
      </c>
      <c r="C136" s="36">
        <v>36</v>
      </c>
      <c r="D136" s="36">
        <v>11</v>
      </c>
      <c r="E136" s="36">
        <v>18</v>
      </c>
      <c r="F136" s="36">
        <f t="shared" si="3"/>
        <v>65</v>
      </c>
    </row>
    <row r="137" spans="1:6" ht="15.75" x14ac:dyDescent="0.25">
      <c r="A137" s="36"/>
      <c r="B137" s="36">
        <v>4.57</v>
      </c>
      <c r="C137" s="36">
        <v>41</v>
      </c>
      <c r="D137" s="36">
        <v>14</v>
      </c>
      <c r="E137" s="36">
        <v>23</v>
      </c>
      <c r="F137" s="36">
        <f t="shared" si="3"/>
        <v>78</v>
      </c>
    </row>
    <row r="138" spans="1:6" ht="15.75" x14ac:dyDescent="0.25">
      <c r="A138" s="36"/>
      <c r="B138" s="36">
        <v>4.03</v>
      </c>
      <c r="C138" s="36">
        <v>41</v>
      </c>
      <c r="D138" s="36">
        <v>16</v>
      </c>
      <c r="E138" s="36">
        <v>13</v>
      </c>
      <c r="F138" s="36">
        <f t="shared" si="3"/>
        <v>70</v>
      </c>
    </row>
    <row r="139" spans="1:6" ht="15.75" x14ac:dyDescent="0.25">
      <c r="A139" s="36"/>
      <c r="B139" s="36">
        <v>3.72</v>
      </c>
      <c r="C139" s="36">
        <v>37</v>
      </c>
      <c r="D139" s="36">
        <v>11</v>
      </c>
      <c r="E139" s="36">
        <v>15</v>
      </c>
      <c r="F139" s="36">
        <f t="shared" si="3"/>
        <v>63</v>
      </c>
    </row>
    <row r="140" spans="1:6" ht="15.75" x14ac:dyDescent="0.25">
      <c r="A140" s="36"/>
      <c r="B140" s="36">
        <v>3.67</v>
      </c>
      <c r="C140" s="36">
        <v>34</v>
      </c>
      <c r="D140" s="36">
        <v>19</v>
      </c>
      <c r="E140" s="36">
        <v>9</v>
      </c>
      <c r="F140" s="36">
        <f t="shared" si="3"/>
        <v>62</v>
      </c>
    </row>
    <row r="141" spans="1:6" ht="15.75" x14ac:dyDescent="0.25">
      <c r="A141" s="36"/>
      <c r="B141" s="36">
        <v>4.07</v>
      </c>
      <c r="C141" s="36">
        <v>42</v>
      </c>
      <c r="D141" s="36">
        <v>17</v>
      </c>
      <c r="E141" s="36">
        <v>11</v>
      </c>
      <c r="F141" s="36">
        <f t="shared" si="3"/>
        <v>70</v>
      </c>
    </row>
    <row r="142" spans="1:6" ht="15.75" x14ac:dyDescent="0.25">
      <c r="A142" s="36"/>
      <c r="B142" s="36">
        <v>3.47</v>
      </c>
      <c r="C142" s="36">
        <v>22</v>
      </c>
      <c r="D142" s="36">
        <v>20</v>
      </c>
      <c r="E142" s="36">
        <v>15</v>
      </c>
      <c r="F142" s="36">
        <f t="shared" si="3"/>
        <v>57</v>
      </c>
    </row>
    <row r="143" spans="1:6" ht="15.75" x14ac:dyDescent="0.25">
      <c r="A143" s="36"/>
      <c r="B143" s="36">
        <v>3.62</v>
      </c>
      <c r="C143" s="36">
        <v>32</v>
      </c>
      <c r="D143" s="36">
        <v>9</v>
      </c>
      <c r="E143" s="36">
        <v>20</v>
      </c>
      <c r="F143" s="36">
        <f t="shared" si="3"/>
        <v>61</v>
      </c>
    </row>
    <row r="144" spans="1:6" ht="15.75" x14ac:dyDescent="0.25">
      <c r="A144" s="36"/>
      <c r="B144" s="36">
        <v>3.66</v>
      </c>
      <c r="C144" s="36">
        <v>29</v>
      </c>
      <c r="D144" s="36">
        <v>22</v>
      </c>
      <c r="E144" s="36">
        <v>11</v>
      </c>
      <c r="F144" s="36">
        <f t="shared" si="3"/>
        <v>62</v>
      </c>
    </row>
    <row r="145" spans="1:6" ht="15.75" x14ac:dyDescent="0.25">
      <c r="A145" s="36"/>
      <c r="B145" s="36">
        <v>4.33</v>
      </c>
      <c r="C145" s="36">
        <v>28</v>
      </c>
      <c r="D145" s="36">
        <v>25</v>
      </c>
      <c r="E145" s="36">
        <v>19</v>
      </c>
      <c r="F145" s="36">
        <f t="shared" si="3"/>
        <v>72</v>
      </c>
    </row>
    <row r="146" spans="1:6" ht="15.75" x14ac:dyDescent="0.25">
      <c r="A146" s="36"/>
      <c r="B146" s="36">
        <v>3.96</v>
      </c>
      <c r="C146" s="36">
        <v>41</v>
      </c>
      <c r="D146" s="36">
        <v>9</v>
      </c>
      <c r="E146" s="36">
        <v>17</v>
      </c>
      <c r="F146" s="36">
        <f t="shared" si="3"/>
        <v>67</v>
      </c>
    </row>
    <row r="147" spans="1:6" ht="15.75" x14ac:dyDescent="0.25">
      <c r="A147" s="36"/>
      <c r="B147" s="36">
        <v>2.86</v>
      </c>
      <c r="C147" s="36">
        <v>18</v>
      </c>
      <c r="D147" s="36">
        <v>11</v>
      </c>
      <c r="E147" s="36">
        <v>19</v>
      </c>
      <c r="F147" s="36">
        <f t="shared" si="3"/>
        <v>48</v>
      </c>
    </row>
    <row r="148" spans="1:6" ht="15.75" x14ac:dyDescent="0.25">
      <c r="A148" s="36"/>
      <c r="B148" s="36">
        <v>3.6</v>
      </c>
      <c r="C148" s="36">
        <v>29</v>
      </c>
      <c r="D148" s="36">
        <v>22</v>
      </c>
      <c r="E148" s="36">
        <v>9</v>
      </c>
      <c r="F148" s="36">
        <f t="shared" si="3"/>
        <v>60</v>
      </c>
    </row>
    <row r="149" spans="1:6" ht="15.75" x14ac:dyDescent="0.25">
      <c r="A149" s="36"/>
      <c r="B149" s="36">
        <v>3.85</v>
      </c>
      <c r="C149" s="36">
        <v>33</v>
      </c>
      <c r="D149" s="36">
        <v>9</v>
      </c>
      <c r="E149" s="36">
        <v>23</v>
      </c>
      <c r="F149" s="36">
        <f t="shared" si="3"/>
        <v>65</v>
      </c>
    </row>
    <row r="150" spans="1:6" ht="15.75" x14ac:dyDescent="0.25">
      <c r="A150" s="36"/>
      <c r="B150" s="36">
        <v>4.46</v>
      </c>
      <c r="C150" s="36">
        <v>48</v>
      </c>
      <c r="D150" s="36">
        <v>10</v>
      </c>
      <c r="E150" s="36">
        <v>17</v>
      </c>
      <c r="F150" s="36">
        <f t="shared" si="3"/>
        <v>75</v>
      </c>
    </row>
    <row r="151" spans="1:6" ht="15.75" x14ac:dyDescent="0.25">
      <c r="A151" s="36"/>
      <c r="B151" s="36">
        <v>2.9</v>
      </c>
      <c r="C151" s="36">
        <v>27</v>
      </c>
      <c r="D151" s="36">
        <v>17</v>
      </c>
      <c r="E151" s="36">
        <v>4</v>
      </c>
      <c r="F151" s="36">
        <f t="shared" si="3"/>
        <v>48</v>
      </c>
    </row>
    <row r="152" spans="1:6" ht="15.75" x14ac:dyDescent="0.25">
      <c r="A152" s="36"/>
      <c r="B152" s="36">
        <v>3.88</v>
      </c>
      <c r="C152" s="36">
        <v>34</v>
      </c>
      <c r="D152" s="36">
        <v>18</v>
      </c>
      <c r="E152" s="36">
        <v>13</v>
      </c>
      <c r="F152" s="36">
        <f t="shared" si="3"/>
        <v>65</v>
      </c>
    </row>
    <row r="153" spans="1:6" ht="15.75" x14ac:dyDescent="0.25">
      <c r="A153" s="36"/>
      <c r="B153" s="36">
        <v>4.12</v>
      </c>
      <c r="C153" s="36">
        <v>33</v>
      </c>
      <c r="D153" s="36">
        <v>16</v>
      </c>
      <c r="E153" s="36">
        <v>21</v>
      </c>
      <c r="F153" s="36">
        <f t="shared" si="3"/>
        <v>70</v>
      </c>
    </row>
    <row r="154" spans="1:6" ht="15.75" x14ac:dyDescent="0.25">
      <c r="A154" s="36"/>
      <c r="B154" s="36">
        <v>4.05</v>
      </c>
      <c r="C154" s="36">
        <v>30</v>
      </c>
      <c r="D154" s="36">
        <v>20</v>
      </c>
      <c r="E154" s="36">
        <v>18</v>
      </c>
      <c r="F154" s="36">
        <f t="shared" si="3"/>
        <v>68</v>
      </c>
    </row>
    <row r="155" spans="1:6" ht="15.75" x14ac:dyDescent="0.25">
      <c r="A155" s="36"/>
      <c r="B155" s="36">
        <v>4.49</v>
      </c>
      <c r="C155" s="36">
        <v>42</v>
      </c>
      <c r="D155" s="36">
        <v>16</v>
      </c>
      <c r="E155" s="36">
        <v>17</v>
      </c>
      <c r="F155" s="36">
        <f t="shared" si="3"/>
        <v>75</v>
      </c>
    </row>
    <row r="156" spans="1:6" ht="15.75" x14ac:dyDescent="0.25">
      <c r="A156" s="36"/>
      <c r="B156" s="36">
        <v>2.2000000000000002</v>
      </c>
      <c r="C156" s="36">
        <v>18</v>
      </c>
      <c r="D156" s="36">
        <v>12</v>
      </c>
      <c r="E156" s="36">
        <v>7</v>
      </c>
      <c r="F156" s="36">
        <f t="shared" si="3"/>
        <v>37</v>
      </c>
    </row>
    <row r="157" spans="1:6" ht="15.75" x14ac:dyDescent="0.25">
      <c r="A157" s="36"/>
      <c r="B157" s="36">
        <v>3.85</v>
      </c>
      <c r="C157" s="36">
        <v>28</v>
      </c>
      <c r="D157" s="36">
        <v>20</v>
      </c>
      <c r="E157" s="36">
        <v>16</v>
      </c>
      <c r="F157" s="36">
        <f t="shared" si="3"/>
        <v>64</v>
      </c>
    </row>
    <row r="158" spans="1:6" ht="15.75" x14ac:dyDescent="0.25">
      <c r="A158" s="36"/>
      <c r="B158" s="36">
        <v>3.24</v>
      </c>
      <c r="C158" s="36">
        <v>32</v>
      </c>
      <c r="D158" s="36">
        <v>12</v>
      </c>
      <c r="E158" s="36">
        <v>11</v>
      </c>
      <c r="F158" s="36">
        <f t="shared" si="3"/>
        <v>55</v>
      </c>
    </row>
    <row r="159" spans="1:6" ht="15.75" x14ac:dyDescent="0.25">
      <c r="A159" s="36"/>
      <c r="B159" s="36">
        <v>3.62</v>
      </c>
      <c r="C159" s="36">
        <v>34</v>
      </c>
      <c r="D159" s="36">
        <v>11</v>
      </c>
      <c r="E159" s="36">
        <v>16</v>
      </c>
      <c r="F159" s="36">
        <f t="shared" si="3"/>
        <v>61</v>
      </c>
    </row>
    <row r="160" spans="1:6" ht="15.75" x14ac:dyDescent="0.25">
      <c r="A160" s="36"/>
      <c r="B160" s="36">
        <v>3.9</v>
      </c>
      <c r="C160" s="36">
        <v>30</v>
      </c>
      <c r="D160" s="36">
        <v>15</v>
      </c>
      <c r="E160" s="36">
        <v>21</v>
      </c>
      <c r="F160" s="36">
        <f t="shared" si="3"/>
        <v>66</v>
      </c>
    </row>
    <row r="161" spans="1:6" ht="15.75" x14ac:dyDescent="0.25">
      <c r="A161" s="36"/>
      <c r="B161" s="36">
        <v>3.69</v>
      </c>
      <c r="C161" s="36">
        <v>36</v>
      </c>
      <c r="D161" s="36">
        <v>12</v>
      </c>
      <c r="E161" s="36">
        <v>14</v>
      </c>
      <c r="F161" s="36">
        <f t="shared" si="3"/>
        <v>62</v>
      </c>
    </row>
    <row r="162" spans="1:6" ht="15.75" x14ac:dyDescent="0.25">
      <c r="A162" s="36"/>
      <c r="B162" s="36">
        <v>4</v>
      </c>
      <c r="C162" s="36">
        <v>33</v>
      </c>
      <c r="D162" s="36">
        <v>21</v>
      </c>
      <c r="E162" s="36">
        <v>13</v>
      </c>
      <c r="F162" s="36">
        <f t="shared" si="3"/>
        <v>67</v>
      </c>
    </row>
    <row r="163" spans="1:6" ht="15.75" x14ac:dyDescent="0.25">
      <c r="A163" s="36"/>
      <c r="B163" s="36">
        <v>3.03</v>
      </c>
      <c r="C163" s="36">
        <v>26</v>
      </c>
      <c r="D163" s="36">
        <v>9</v>
      </c>
      <c r="E163" s="36">
        <v>16</v>
      </c>
      <c r="F163" s="36">
        <f t="shared" si="3"/>
        <v>51</v>
      </c>
    </row>
    <row r="164" spans="1:6" ht="15.75" x14ac:dyDescent="0.25">
      <c r="A164" s="36"/>
      <c r="B164" s="36">
        <v>3.54</v>
      </c>
      <c r="C164" s="36">
        <v>35</v>
      </c>
      <c r="D164" s="36">
        <v>11</v>
      </c>
      <c r="E164" s="36">
        <v>14</v>
      </c>
      <c r="F164" s="36">
        <f t="shared" si="3"/>
        <v>60</v>
      </c>
    </row>
    <row r="165" spans="1:6" ht="15.75" x14ac:dyDescent="0.25">
      <c r="A165" s="36"/>
      <c r="B165" s="36">
        <v>4.92</v>
      </c>
      <c r="C165" s="36">
        <v>38</v>
      </c>
      <c r="D165" s="36">
        <v>18</v>
      </c>
      <c r="E165" s="36">
        <v>26</v>
      </c>
      <c r="F165" s="36">
        <f t="shared" si="3"/>
        <v>82</v>
      </c>
    </row>
    <row r="166" spans="1:6" ht="15.75" x14ac:dyDescent="0.25">
      <c r="A166" s="36"/>
      <c r="B166" s="36">
        <v>4</v>
      </c>
      <c r="C166" s="36">
        <v>29</v>
      </c>
      <c r="D166" s="36">
        <v>15</v>
      </c>
      <c r="E166" s="36">
        <v>23</v>
      </c>
      <c r="F166" s="36">
        <f t="shared" si="3"/>
        <v>67</v>
      </c>
    </row>
    <row r="167" spans="1:6" ht="15.75" x14ac:dyDescent="0.25">
      <c r="A167" s="36"/>
      <c r="B167" s="36">
        <v>3.14</v>
      </c>
      <c r="C167" s="36">
        <v>25</v>
      </c>
      <c r="D167" s="36">
        <v>18</v>
      </c>
      <c r="E167" s="36">
        <v>9</v>
      </c>
      <c r="F167" s="36">
        <f t="shared" si="3"/>
        <v>52</v>
      </c>
    </row>
    <row r="168" spans="1:6" ht="15.75" x14ac:dyDescent="0.25">
      <c r="A168" s="36"/>
      <c r="B168" s="36">
        <v>3.87</v>
      </c>
      <c r="C168" s="36">
        <v>36</v>
      </c>
      <c r="D168" s="36">
        <v>10</v>
      </c>
      <c r="E168" s="36">
        <v>20</v>
      </c>
      <c r="F168" s="36">
        <f t="shared" si="3"/>
        <v>66</v>
      </c>
    </row>
    <row r="169" spans="1:6" ht="15.75" x14ac:dyDescent="0.25">
      <c r="A169" s="36"/>
      <c r="B169" s="36">
        <v>4.04</v>
      </c>
      <c r="C169" s="36">
        <v>42</v>
      </c>
      <c r="D169" s="36">
        <v>13</v>
      </c>
      <c r="E169" s="36">
        <v>13</v>
      </c>
      <c r="F169" s="36">
        <f t="shared" si="3"/>
        <v>68</v>
      </c>
    </row>
    <row r="170" spans="1:6" ht="15.75" x14ac:dyDescent="0.25">
      <c r="A170" s="36"/>
      <c r="B170" s="36">
        <v>3.04</v>
      </c>
      <c r="C170" s="36">
        <v>31</v>
      </c>
      <c r="D170" s="36">
        <v>7</v>
      </c>
      <c r="E170" s="36">
        <v>13</v>
      </c>
      <c r="F170" s="36">
        <f t="shared" si="3"/>
        <v>51</v>
      </c>
    </row>
    <row r="171" spans="1:6" ht="15.75" x14ac:dyDescent="0.25">
      <c r="A171" s="36"/>
      <c r="B171" s="36">
        <v>3.49</v>
      </c>
      <c r="C171" s="36">
        <v>34</v>
      </c>
      <c r="D171" s="36">
        <v>8</v>
      </c>
      <c r="E171" s="36">
        <v>16</v>
      </c>
      <c r="F171" s="36">
        <f t="shared" si="3"/>
        <v>58</v>
      </c>
    </row>
    <row r="172" spans="1:6" ht="15.75" x14ac:dyDescent="0.25">
      <c r="A172" s="36"/>
      <c r="B172" s="36">
        <v>3.57</v>
      </c>
      <c r="C172" s="36">
        <v>31</v>
      </c>
      <c r="D172" s="36">
        <v>9</v>
      </c>
      <c r="E172" s="36">
        <v>20</v>
      </c>
      <c r="F172" s="36">
        <f t="shared" si="3"/>
        <v>60</v>
      </c>
    </row>
    <row r="173" spans="1:6" ht="15.75" x14ac:dyDescent="0.25">
      <c r="A173" s="36"/>
      <c r="B173" s="36">
        <v>3.46</v>
      </c>
      <c r="C173" s="36">
        <v>37</v>
      </c>
      <c r="D173" s="36">
        <v>13</v>
      </c>
      <c r="E173" s="36">
        <v>8</v>
      </c>
      <c r="F173" s="36">
        <f t="shared" si="3"/>
        <v>58</v>
      </c>
    </row>
    <row r="174" spans="1:6" ht="15.75" x14ac:dyDescent="0.25">
      <c r="A174" s="36"/>
      <c r="B174" s="36">
        <v>3.97</v>
      </c>
      <c r="C174" s="36">
        <v>42</v>
      </c>
      <c r="D174" s="36">
        <v>9</v>
      </c>
      <c r="E174" s="36">
        <v>16</v>
      </c>
      <c r="F174" s="36">
        <f t="shared" si="3"/>
        <v>67</v>
      </c>
    </row>
    <row r="175" spans="1:6" ht="15.75" x14ac:dyDescent="0.25">
      <c r="A175" s="36"/>
      <c r="B175" s="36">
        <v>3.9</v>
      </c>
      <c r="C175" s="36">
        <v>32</v>
      </c>
      <c r="D175" s="36">
        <v>10</v>
      </c>
      <c r="E175" s="36">
        <v>24</v>
      </c>
      <c r="F175" s="36">
        <f t="shared" si="3"/>
        <v>66</v>
      </c>
    </row>
    <row r="176" spans="1:6" ht="15.75" x14ac:dyDescent="0.25">
      <c r="A176" s="36"/>
      <c r="B176" s="36">
        <v>4.21</v>
      </c>
      <c r="C176" s="36">
        <v>29</v>
      </c>
      <c r="D176" s="36">
        <v>15</v>
      </c>
      <c r="E176" s="36">
        <v>27</v>
      </c>
      <c r="F176" s="36">
        <f t="shared" si="3"/>
        <v>71</v>
      </c>
    </row>
    <row r="177" spans="1:6" ht="15.75" x14ac:dyDescent="0.25">
      <c r="A177" s="36"/>
      <c r="B177" s="36">
        <v>4.05</v>
      </c>
      <c r="C177" s="36">
        <v>33</v>
      </c>
      <c r="D177" s="36">
        <v>10</v>
      </c>
      <c r="E177" s="36">
        <v>25</v>
      </c>
      <c r="F177" s="36">
        <f t="shared" si="3"/>
        <v>68</v>
      </c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1"/>
  <sheetViews>
    <sheetView zoomScale="50" zoomScaleNormal="50" zoomScalePageLayoutView="50" workbookViewId="0">
      <selection activeCell="B26" sqref="B26"/>
    </sheetView>
  </sheetViews>
  <sheetFormatPr baseColWidth="10" defaultColWidth="11.42578125" defaultRowHeight="15" x14ac:dyDescent="0.25"/>
  <cols>
    <col min="1" max="1" width="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2" width="9.42578125" customWidth="1"/>
    <col min="13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SUM(C4:C126)/SUM(G4:G126)</f>
        <v>5.9295671313279535E-2</v>
      </c>
      <c r="C1" s="1"/>
      <c r="D1" s="1">
        <f>SUM(D4:D136)</f>
        <v>650</v>
      </c>
      <c r="E1" s="1">
        <f>SUM(E4:E136)</f>
        <v>365</v>
      </c>
      <c r="F1" s="1">
        <f>SUM(F4:F136)</f>
        <v>348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35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11" t="s">
        <v>0</v>
      </c>
      <c r="C3" s="11" t="s">
        <v>7</v>
      </c>
      <c r="D3" s="12" t="s">
        <v>1</v>
      </c>
      <c r="E3" s="13" t="s">
        <v>2</v>
      </c>
      <c r="F3" s="14" t="s">
        <v>3</v>
      </c>
      <c r="G3" s="11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11" t="s">
        <v>84</v>
      </c>
      <c r="C4" s="9">
        <v>2.87</v>
      </c>
      <c r="D4" s="3">
        <v>24</v>
      </c>
      <c r="E4" s="3">
        <v>12</v>
      </c>
      <c r="F4" s="3">
        <v>12</v>
      </c>
      <c r="G4" s="11">
        <v>48</v>
      </c>
      <c r="I4" s="16">
        <f t="shared" ref="I4:I26" si="0">ABS(D4/D$2-$G4)</f>
        <v>0</v>
      </c>
      <c r="J4" s="13">
        <f t="shared" ref="J4:J26" si="1">ABS(E4/E$2-$G4)</f>
        <v>0</v>
      </c>
      <c r="K4" s="14">
        <f t="shared" ref="K4:K26" si="2">ABS(F4/F$2-$G4)</f>
        <v>0</v>
      </c>
      <c r="L4" s="17">
        <f t="shared" ref="L4:L26" si="3">SUM(I4:K4)</f>
        <v>0</v>
      </c>
      <c r="M4" s="17">
        <f t="shared" ref="M4:M26" si="4">ABS($D4-$E4-$F4)+ABS($E4-$F4)</f>
        <v>0</v>
      </c>
      <c r="N4" s="17">
        <f t="shared" ref="N4:N26" si="5">ABS($D4-$E4-$F4)+2*ABS($E4-$F4)</f>
        <v>0</v>
      </c>
      <c r="O4" s="18">
        <f t="shared" ref="O4:O26" si="6">I4^2/($G4/D$2)</f>
        <v>0</v>
      </c>
      <c r="P4" s="18">
        <f t="shared" ref="P4:P26" si="7">J4^2/($G4/E$2)</f>
        <v>0</v>
      </c>
      <c r="Q4" s="18">
        <f t="shared" ref="Q4:Q26" si="8">K4^2/($G4/F$2)</f>
        <v>0</v>
      </c>
      <c r="R4" s="19">
        <f t="shared" ref="R4:R26" si="9">SUM(O4:Q4)</f>
        <v>0</v>
      </c>
      <c r="S4" s="3">
        <f t="shared" ref="S4:S26" si="10">ABS(3*D4-G4)+ABS(3*E4-G4)+ABS(3*F4-G4)</f>
        <v>48</v>
      </c>
      <c r="T4" s="10">
        <f t="array" ref="T4">SUM((D4:F4-G4/3)^2)/(G4/3)</f>
        <v>6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61.379790940766554</v>
      </c>
      <c r="B5" s="11" t="s">
        <v>147</v>
      </c>
      <c r="C5" s="9">
        <v>3.67</v>
      </c>
      <c r="D5" s="3">
        <v>32</v>
      </c>
      <c r="E5" s="3">
        <v>15</v>
      </c>
      <c r="F5" s="3">
        <v>14</v>
      </c>
      <c r="G5" s="11">
        <v>61</v>
      </c>
      <c r="I5" s="20">
        <f t="shared" si="0"/>
        <v>3</v>
      </c>
      <c r="J5" s="20">
        <f t="shared" si="1"/>
        <v>1</v>
      </c>
      <c r="K5" s="21">
        <f t="shared" si="2"/>
        <v>5</v>
      </c>
      <c r="L5" s="17">
        <f t="shared" si="3"/>
        <v>9</v>
      </c>
      <c r="M5" s="17">
        <f t="shared" si="4"/>
        <v>4</v>
      </c>
      <c r="N5" s="17">
        <f t="shared" si="5"/>
        <v>5</v>
      </c>
      <c r="O5" s="18">
        <f t="shared" si="6"/>
        <v>7.3770491803278687E-2</v>
      </c>
      <c r="P5" s="18">
        <f t="shared" si="7"/>
        <v>4.0983606557377051E-3</v>
      </c>
      <c r="Q5" s="18">
        <f t="shared" si="8"/>
        <v>0.10245901639344263</v>
      </c>
      <c r="R5" s="19">
        <f t="shared" si="9"/>
        <v>0.18032786885245902</v>
      </c>
      <c r="S5" s="3">
        <f t="shared" si="10"/>
        <v>70</v>
      </c>
      <c r="T5" s="10">
        <f t="array" ref="T5">SUM((D5:F5-G5/3)^2)/(G5/3)</f>
        <v>10.065573770491804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63.833333333333336</v>
      </c>
      <c r="B6" s="11" t="s">
        <v>142</v>
      </c>
      <c r="C6" s="9">
        <v>3.83</v>
      </c>
      <c r="D6" s="3">
        <v>34</v>
      </c>
      <c r="E6" s="3">
        <v>14</v>
      </c>
      <c r="F6" s="3">
        <v>16</v>
      </c>
      <c r="G6" s="11">
        <v>64</v>
      </c>
      <c r="I6" s="16">
        <f t="shared" si="0"/>
        <v>4</v>
      </c>
      <c r="J6" s="13">
        <f t="shared" si="1"/>
        <v>8</v>
      </c>
      <c r="K6" s="14">
        <f t="shared" si="2"/>
        <v>0</v>
      </c>
      <c r="L6" s="17">
        <f t="shared" si="3"/>
        <v>12</v>
      </c>
      <c r="M6" s="17">
        <f t="shared" si="4"/>
        <v>6</v>
      </c>
      <c r="N6" s="17">
        <f t="shared" si="5"/>
        <v>8</v>
      </c>
      <c r="O6" s="18">
        <f t="shared" si="6"/>
        <v>0.125</v>
      </c>
      <c r="P6" s="18">
        <f t="shared" si="7"/>
        <v>0.25</v>
      </c>
      <c r="Q6" s="18">
        <f t="shared" si="8"/>
        <v>0</v>
      </c>
      <c r="R6" s="19">
        <f t="shared" si="9"/>
        <v>0.375</v>
      </c>
      <c r="S6" s="3">
        <f t="shared" si="10"/>
        <v>76</v>
      </c>
      <c r="T6" s="10">
        <f t="array" ref="T6">SUM((D6:F6-G6/3)^2)/(G6/3)</f>
        <v>11.375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62.393442622950822</v>
      </c>
      <c r="B7" s="11" t="s">
        <v>135</v>
      </c>
      <c r="C7" s="9">
        <v>3.74</v>
      </c>
      <c r="D7" s="3">
        <v>31</v>
      </c>
      <c r="E7" s="3">
        <v>18</v>
      </c>
      <c r="F7" s="3">
        <v>15</v>
      </c>
      <c r="G7" s="11">
        <v>64</v>
      </c>
      <c r="I7" s="16">
        <f t="shared" si="0"/>
        <v>2</v>
      </c>
      <c r="J7" s="13">
        <f t="shared" si="1"/>
        <v>8</v>
      </c>
      <c r="K7" s="14">
        <f t="shared" si="2"/>
        <v>4</v>
      </c>
      <c r="L7" s="17">
        <f t="shared" si="3"/>
        <v>14</v>
      </c>
      <c r="M7" s="17">
        <f t="shared" si="4"/>
        <v>5</v>
      </c>
      <c r="N7" s="17">
        <f t="shared" si="5"/>
        <v>8</v>
      </c>
      <c r="O7" s="18">
        <f t="shared" si="6"/>
        <v>3.125E-2</v>
      </c>
      <c r="P7" s="18">
        <f t="shared" si="7"/>
        <v>0.25</v>
      </c>
      <c r="Q7" s="18">
        <f t="shared" si="8"/>
        <v>6.25E-2</v>
      </c>
      <c r="R7" s="19">
        <f t="shared" si="9"/>
        <v>0.34375</v>
      </c>
      <c r="S7" s="3">
        <f t="shared" si="10"/>
        <v>58</v>
      </c>
      <c r="T7" s="10">
        <f t="array" ref="T7">SUM((D7:F7-G7/3)^2)/(G7/3)</f>
        <v>6.78125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62.819277108433731</v>
      </c>
      <c r="B8" s="11" t="s">
        <v>135</v>
      </c>
      <c r="C8" s="9">
        <v>3.74</v>
      </c>
      <c r="D8" s="3">
        <v>31</v>
      </c>
      <c r="E8" s="3">
        <v>18</v>
      </c>
      <c r="F8" s="3">
        <v>15</v>
      </c>
      <c r="G8" s="11">
        <v>64</v>
      </c>
      <c r="I8" s="16">
        <f t="shared" si="0"/>
        <v>2</v>
      </c>
      <c r="J8" s="13">
        <f t="shared" si="1"/>
        <v>8</v>
      </c>
      <c r="K8" s="14">
        <f t="shared" si="2"/>
        <v>4</v>
      </c>
      <c r="L8" s="17">
        <f t="shared" si="3"/>
        <v>14</v>
      </c>
      <c r="M8" s="17">
        <f t="shared" si="4"/>
        <v>5</v>
      </c>
      <c r="N8" s="17">
        <f t="shared" si="5"/>
        <v>8</v>
      </c>
      <c r="O8" s="18">
        <f t="shared" si="6"/>
        <v>3.125E-2</v>
      </c>
      <c r="P8" s="18">
        <f t="shared" si="7"/>
        <v>0.25</v>
      </c>
      <c r="Q8" s="18">
        <f t="shared" si="8"/>
        <v>6.25E-2</v>
      </c>
      <c r="R8" s="19">
        <f t="shared" si="9"/>
        <v>0.34375</v>
      </c>
      <c r="S8" s="3">
        <f t="shared" si="10"/>
        <v>58</v>
      </c>
      <c r="T8" s="10">
        <f t="array" ref="T8">SUM((D8:F8-G8/3)^2)/(G8/3)</f>
        <v>6.78125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70.654901960784301</v>
      </c>
      <c r="B9" s="11" t="s">
        <v>132</v>
      </c>
      <c r="C9" s="9">
        <v>4.1900000000000004</v>
      </c>
      <c r="D9" s="3">
        <v>34</v>
      </c>
      <c r="E9" s="3">
        <v>17</v>
      </c>
      <c r="F9" s="3">
        <v>20</v>
      </c>
      <c r="G9" s="11">
        <v>71</v>
      </c>
      <c r="I9" s="16">
        <f t="shared" si="0"/>
        <v>3</v>
      </c>
      <c r="J9" s="13">
        <f t="shared" si="1"/>
        <v>3</v>
      </c>
      <c r="K9" s="14">
        <f t="shared" si="2"/>
        <v>9</v>
      </c>
      <c r="L9" s="17">
        <f t="shared" si="3"/>
        <v>15</v>
      </c>
      <c r="M9" s="17">
        <f t="shared" si="4"/>
        <v>6</v>
      </c>
      <c r="N9" s="17">
        <f t="shared" si="5"/>
        <v>9</v>
      </c>
      <c r="O9" s="18">
        <f t="shared" si="6"/>
        <v>6.3380281690140844E-2</v>
      </c>
      <c r="P9" s="18">
        <f t="shared" si="7"/>
        <v>3.1690140845070422E-2</v>
      </c>
      <c r="Q9" s="18">
        <f t="shared" si="8"/>
        <v>0.28521126760563381</v>
      </c>
      <c r="R9" s="19">
        <f t="shared" si="9"/>
        <v>0.38028169014084506</v>
      </c>
      <c r="S9" s="3">
        <f t="shared" si="10"/>
        <v>62</v>
      </c>
      <c r="T9" s="10">
        <f t="array" ref="T9">SUM((D9:F9-G9/3)^2)/(G9/3)</f>
        <v>6.9577464788732399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66.500907441016324</v>
      </c>
      <c r="B10" s="11" t="s">
        <v>131</v>
      </c>
      <c r="C10" s="9">
        <v>3.94</v>
      </c>
      <c r="D10" s="3">
        <v>31</v>
      </c>
      <c r="E10" s="3">
        <v>19</v>
      </c>
      <c r="F10" s="3">
        <v>16</v>
      </c>
      <c r="G10" s="11">
        <v>66</v>
      </c>
      <c r="I10" s="16">
        <f t="shared" si="0"/>
        <v>4</v>
      </c>
      <c r="J10" s="13">
        <f t="shared" si="1"/>
        <v>10</v>
      </c>
      <c r="K10" s="14">
        <f t="shared" si="2"/>
        <v>2</v>
      </c>
      <c r="L10" s="17">
        <f t="shared" si="3"/>
        <v>16</v>
      </c>
      <c r="M10" s="17">
        <f t="shared" si="4"/>
        <v>7</v>
      </c>
      <c r="N10" s="17">
        <f t="shared" si="5"/>
        <v>10</v>
      </c>
      <c r="O10" s="18">
        <f t="shared" si="6"/>
        <v>0.12121212121212122</v>
      </c>
      <c r="P10" s="18">
        <f t="shared" si="7"/>
        <v>0.37878787878787878</v>
      </c>
      <c r="Q10" s="18">
        <f t="shared" si="8"/>
        <v>1.5151515151515152E-2</v>
      </c>
      <c r="R10" s="19">
        <f t="shared" si="9"/>
        <v>0.51515151515151514</v>
      </c>
      <c r="S10" s="3">
        <f t="shared" si="10"/>
        <v>54</v>
      </c>
      <c r="T10" s="10">
        <f t="array" ref="T10">SUM((D10:F10-G10/3)^2)/(G10/3)</f>
        <v>5.7272727272727275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26" si="11">C11/B$1</f>
        <v>45.1972284088097</v>
      </c>
      <c r="B11" s="11" t="s">
        <v>134</v>
      </c>
      <c r="C11" s="9">
        <v>2.68</v>
      </c>
      <c r="D11" s="3">
        <v>20</v>
      </c>
      <c r="E11" s="3">
        <v>11</v>
      </c>
      <c r="F11" s="3">
        <v>14</v>
      </c>
      <c r="G11" s="11">
        <v>45</v>
      </c>
      <c r="I11" s="16">
        <f t="shared" si="0"/>
        <v>5</v>
      </c>
      <c r="J11" s="13">
        <f t="shared" si="1"/>
        <v>1</v>
      </c>
      <c r="K11" s="14">
        <f t="shared" si="2"/>
        <v>11</v>
      </c>
      <c r="L11" s="17">
        <f t="shared" si="3"/>
        <v>17</v>
      </c>
      <c r="M11" s="17">
        <f t="shared" si="4"/>
        <v>8</v>
      </c>
      <c r="N11" s="17">
        <f t="shared" si="5"/>
        <v>11</v>
      </c>
      <c r="O11" s="18">
        <f t="shared" si="6"/>
        <v>0.27777777777777779</v>
      </c>
      <c r="P11" s="18">
        <f t="shared" si="7"/>
        <v>5.5555555555555558E-3</v>
      </c>
      <c r="Q11" s="18">
        <f t="shared" si="8"/>
        <v>0.67222222222222228</v>
      </c>
      <c r="R11" s="19">
        <f t="shared" si="9"/>
        <v>0.9555555555555556</v>
      </c>
      <c r="S11" s="3">
        <f t="shared" si="10"/>
        <v>30</v>
      </c>
      <c r="T11" s="10">
        <f t="array" ref="T11">SUM((D11:F11-G11/3)^2)/(G11/3)</f>
        <v>2.8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11"/>
        <v>62.061865874783464</v>
      </c>
      <c r="B12" s="11" t="s">
        <v>133</v>
      </c>
      <c r="C12" s="9">
        <v>3.68</v>
      </c>
      <c r="D12" s="3">
        <v>28</v>
      </c>
      <c r="E12" s="3">
        <v>18</v>
      </c>
      <c r="F12" s="3">
        <v>16</v>
      </c>
      <c r="G12" s="11">
        <v>62</v>
      </c>
      <c r="I12" s="16">
        <f t="shared" si="0"/>
        <v>6</v>
      </c>
      <c r="J12" s="13">
        <f t="shared" si="1"/>
        <v>10</v>
      </c>
      <c r="K12" s="14">
        <f t="shared" si="2"/>
        <v>2</v>
      </c>
      <c r="L12" s="17">
        <f t="shared" si="3"/>
        <v>18</v>
      </c>
      <c r="M12" s="17">
        <f t="shared" si="4"/>
        <v>8</v>
      </c>
      <c r="N12" s="17">
        <f t="shared" si="5"/>
        <v>10</v>
      </c>
      <c r="O12" s="18">
        <f t="shared" si="6"/>
        <v>0.29032258064516131</v>
      </c>
      <c r="P12" s="18">
        <f t="shared" si="7"/>
        <v>0.40322580645161288</v>
      </c>
      <c r="Q12" s="18">
        <f t="shared" si="8"/>
        <v>1.6129032258064516E-2</v>
      </c>
      <c r="R12" s="19">
        <f t="shared" si="9"/>
        <v>0.70967741935483875</v>
      </c>
      <c r="S12" s="3">
        <f t="shared" si="10"/>
        <v>44</v>
      </c>
      <c r="T12" s="10">
        <f t="array" ref="T12">SUM((D12:F12-G12/3)^2)/(G12/3)</f>
        <v>3.9999999999999991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11"/>
        <v>69.313659985152185</v>
      </c>
      <c r="B13" s="11" t="s">
        <v>140</v>
      </c>
      <c r="C13" s="9">
        <v>4.1100000000000003</v>
      </c>
      <c r="D13" s="3">
        <v>37</v>
      </c>
      <c r="E13" s="3">
        <v>14</v>
      </c>
      <c r="F13" s="3">
        <v>18</v>
      </c>
      <c r="G13" s="11">
        <v>69</v>
      </c>
      <c r="I13" s="16">
        <f t="shared" si="0"/>
        <v>5</v>
      </c>
      <c r="J13" s="13">
        <f t="shared" si="1"/>
        <v>13</v>
      </c>
      <c r="K13" s="14">
        <f t="shared" si="2"/>
        <v>3</v>
      </c>
      <c r="L13" s="17">
        <f t="shared" si="3"/>
        <v>21</v>
      </c>
      <c r="M13" s="17">
        <f t="shared" si="4"/>
        <v>9</v>
      </c>
      <c r="N13" s="17">
        <f t="shared" si="5"/>
        <v>13</v>
      </c>
      <c r="O13" s="18">
        <f t="shared" si="6"/>
        <v>0.18115942028985507</v>
      </c>
      <c r="P13" s="18">
        <f t="shared" si="7"/>
        <v>0.6123188405797102</v>
      </c>
      <c r="Q13" s="18">
        <f t="shared" si="8"/>
        <v>3.2608695652173912E-2</v>
      </c>
      <c r="R13" s="19">
        <f t="shared" si="9"/>
        <v>0.82608695652173925</v>
      </c>
      <c r="S13" s="3">
        <f t="shared" si="10"/>
        <v>84</v>
      </c>
      <c r="T13" s="10">
        <f t="array" ref="T13">SUM((D13:F13-G13/3)^2)/(G13/3)</f>
        <v>13.130434782608695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11"/>
        <v>37.608141549121498</v>
      </c>
      <c r="B14" s="11" t="s">
        <v>148</v>
      </c>
      <c r="C14" s="9">
        <v>2.23</v>
      </c>
      <c r="D14" s="3">
        <v>18</v>
      </c>
      <c r="E14" s="3">
        <v>12</v>
      </c>
      <c r="F14" s="3">
        <v>7</v>
      </c>
      <c r="G14" s="11">
        <v>37</v>
      </c>
      <c r="I14" s="20">
        <f t="shared" si="0"/>
        <v>1</v>
      </c>
      <c r="J14" s="20">
        <f t="shared" si="1"/>
        <v>11</v>
      </c>
      <c r="K14" s="21">
        <f t="shared" si="2"/>
        <v>9</v>
      </c>
      <c r="L14" s="17">
        <f t="shared" si="3"/>
        <v>21</v>
      </c>
      <c r="M14" s="17">
        <f t="shared" si="4"/>
        <v>6</v>
      </c>
      <c r="N14" s="17">
        <f t="shared" si="5"/>
        <v>11</v>
      </c>
      <c r="O14" s="18">
        <f t="shared" si="6"/>
        <v>1.3513513513513514E-2</v>
      </c>
      <c r="P14" s="18">
        <f t="shared" si="7"/>
        <v>0.81756756756756754</v>
      </c>
      <c r="Q14" s="18">
        <f t="shared" si="8"/>
        <v>0.54729729729729726</v>
      </c>
      <c r="R14" s="19">
        <f t="shared" si="9"/>
        <v>1.3783783783783783</v>
      </c>
      <c r="S14" s="3">
        <f t="shared" si="10"/>
        <v>34</v>
      </c>
      <c r="T14" s="10">
        <f t="array" ref="T14">SUM((D14:F14-G14/3)^2)/(G14/3)</f>
        <v>4.9189189189189193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11"/>
        <v>56.327889136352383</v>
      </c>
      <c r="B15" s="11" t="s">
        <v>136</v>
      </c>
      <c r="C15" s="9">
        <v>3.34</v>
      </c>
      <c r="D15" s="3">
        <v>29</v>
      </c>
      <c r="E15" s="3">
        <v>11</v>
      </c>
      <c r="F15" s="3">
        <v>16</v>
      </c>
      <c r="G15" s="11">
        <v>56</v>
      </c>
      <c r="I15" s="16">
        <f t="shared" si="0"/>
        <v>2</v>
      </c>
      <c r="J15" s="13">
        <f t="shared" si="1"/>
        <v>12</v>
      </c>
      <c r="K15" s="14">
        <f t="shared" si="2"/>
        <v>8</v>
      </c>
      <c r="L15" s="17">
        <f t="shared" si="3"/>
        <v>22</v>
      </c>
      <c r="M15" s="17">
        <f t="shared" si="4"/>
        <v>7</v>
      </c>
      <c r="N15" s="17">
        <f t="shared" si="5"/>
        <v>12</v>
      </c>
      <c r="O15" s="18">
        <f t="shared" si="6"/>
        <v>3.5714285714285712E-2</v>
      </c>
      <c r="P15" s="18">
        <f t="shared" si="7"/>
        <v>0.6428571428571429</v>
      </c>
      <c r="Q15" s="18">
        <f t="shared" si="8"/>
        <v>0.2857142857142857</v>
      </c>
      <c r="R15" s="19">
        <f t="shared" si="9"/>
        <v>0.9642857142857143</v>
      </c>
      <c r="S15" s="3">
        <f t="shared" si="10"/>
        <v>62</v>
      </c>
      <c r="T15" s="10">
        <f t="array" ref="T15">SUM((D15:F15-G15/3)^2)/(G15/3)</f>
        <v>9.2499999999999982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11"/>
        <v>65.434793367978216</v>
      </c>
      <c r="B16" s="11" t="s">
        <v>138</v>
      </c>
      <c r="C16" s="9">
        <v>3.88</v>
      </c>
      <c r="D16" s="3">
        <v>28</v>
      </c>
      <c r="E16" s="3">
        <v>15</v>
      </c>
      <c r="F16" s="3">
        <v>19</v>
      </c>
      <c r="G16" s="11">
        <v>62</v>
      </c>
      <c r="I16" s="16">
        <f t="shared" si="0"/>
        <v>6</v>
      </c>
      <c r="J16" s="13">
        <f t="shared" si="1"/>
        <v>2</v>
      </c>
      <c r="K16" s="14">
        <f t="shared" si="2"/>
        <v>14</v>
      </c>
      <c r="L16" s="17">
        <f t="shared" si="3"/>
        <v>22</v>
      </c>
      <c r="M16" s="17">
        <f t="shared" si="4"/>
        <v>10</v>
      </c>
      <c r="N16" s="17">
        <f t="shared" si="5"/>
        <v>14</v>
      </c>
      <c r="O16" s="18">
        <f t="shared" si="6"/>
        <v>0.29032258064516131</v>
      </c>
      <c r="P16" s="18">
        <f t="shared" si="7"/>
        <v>1.6129032258064516E-2</v>
      </c>
      <c r="Q16" s="18">
        <f t="shared" si="8"/>
        <v>0.79032258064516125</v>
      </c>
      <c r="R16" s="19">
        <f t="shared" si="9"/>
        <v>1.096774193548387</v>
      </c>
      <c r="S16" s="3">
        <f t="shared" si="10"/>
        <v>44</v>
      </c>
      <c r="T16" s="10">
        <f t="array" ref="T16">SUM((D16:F16-G16/3)^2)/(G16/3)</f>
        <v>4.290322580645161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11"/>
        <v>58.688938381588713</v>
      </c>
      <c r="B17" s="11" t="s">
        <v>137</v>
      </c>
      <c r="C17" s="9">
        <v>3.48</v>
      </c>
      <c r="D17" s="3">
        <v>33</v>
      </c>
      <c r="E17" s="3">
        <v>11</v>
      </c>
      <c r="F17" s="3">
        <v>15</v>
      </c>
      <c r="G17" s="11">
        <v>59</v>
      </c>
      <c r="I17" s="16">
        <f t="shared" si="0"/>
        <v>7</v>
      </c>
      <c r="J17" s="13">
        <f t="shared" si="1"/>
        <v>15</v>
      </c>
      <c r="K17" s="14">
        <f t="shared" si="2"/>
        <v>1</v>
      </c>
      <c r="L17" s="17">
        <f t="shared" si="3"/>
        <v>23</v>
      </c>
      <c r="M17" s="17">
        <f t="shared" si="4"/>
        <v>11</v>
      </c>
      <c r="N17" s="17">
        <f t="shared" si="5"/>
        <v>15</v>
      </c>
      <c r="O17" s="18">
        <f t="shared" si="6"/>
        <v>0.4152542372881356</v>
      </c>
      <c r="P17" s="18">
        <f t="shared" si="7"/>
        <v>0.95338983050847459</v>
      </c>
      <c r="Q17" s="18">
        <f t="shared" si="8"/>
        <v>4.2372881355932203E-3</v>
      </c>
      <c r="R17" s="19">
        <f t="shared" si="9"/>
        <v>1.3728813559322035</v>
      </c>
      <c r="S17" s="3">
        <f t="shared" si="10"/>
        <v>80</v>
      </c>
      <c r="T17" s="10">
        <f t="array" ref="T17">SUM((D17:F17-G17/3)^2)/(G17/3)</f>
        <v>13.966101694915251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11"/>
        <v>45.534521158129174</v>
      </c>
      <c r="B18" s="11" t="s">
        <v>141</v>
      </c>
      <c r="C18" s="9">
        <v>2.7</v>
      </c>
      <c r="D18" s="34">
        <v>20</v>
      </c>
      <c r="E18" s="34">
        <v>15</v>
      </c>
      <c r="F18" s="34">
        <v>10</v>
      </c>
      <c r="G18" s="11">
        <v>45</v>
      </c>
      <c r="I18" s="16">
        <f t="shared" si="0"/>
        <v>5</v>
      </c>
      <c r="J18" s="13">
        <f t="shared" si="1"/>
        <v>15</v>
      </c>
      <c r="K18" s="14">
        <f t="shared" si="2"/>
        <v>5</v>
      </c>
      <c r="L18" s="17">
        <f t="shared" si="3"/>
        <v>25</v>
      </c>
      <c r="M18" s="17">
        <f t="shared" si="4"/>
        <v>10</v>
      </c>
      <c r="N18" s="17">
        <f t="shared" si="5"/>
        <v>15</v>
      </c>
      <c r="O18" s="18">
        <f t="shared" si="6"/>
        <v>0.27777777777777779</v>
      </c>
      <c r="P18" s="18">
        <f t="shared" si="7"/>
        <v>1.25</v>
      </c>
      <c r="Q18" s="18">
        <f t="shared" si="8"/>
        <v>0.1388888888888889</v>
      </c>
      <c r="R18" s="19">
        <f t="shared" si="9"/>
        <v>1.6666666666666665</v>
      </c>
      <c r="S18" s="3">
        <f t="shared" si="10"/>
        <v>30</v>
      </c>
      <c r="T18" s="10">
        <f t="array" ref="T18">SUM((D18:F18-G18/3)^2)/(G18/3)</f>
        <v>3.3333333333333335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11"/>
        <v>52.954961643157631</v>
      </c>
      <c r="B19" s="11" t="s">
        <v>146</v>
      </c>
      <c r="C19" s="9">
        <v>3.14</v>
      </c>
      <c r="D19" s="3">
        <v>30</v>
      </c>
      <c r="E19" s="3">
        <v>9</v>
      </c>
      <c r="F19" s="3">
        <v>14</v>
      </c>
      <c r="G19" s="11">
        <v>53</v>
      </c>
      <c r="I19" s="20">
        <f t="shared" si="0"/>
        <v>7</v>
      </c>
      <c r="J19" s="20">
        <f t="shared" si="1"/>
        <v>17</v>
      </c>
      <c r="K19" s="21">
        <f t="shared" si="2"/>
        <v>3</v>
      </c>
      <c r="L19" s="17">
        <f t="shared" si="3"/>
        <v>27</v>
      </c>
      <c r="M19" s="17">
        <f t="shared" si="4"/>
        <v>12</v>
      </c>
      <c r="N19" s="17">
        <f t="shared" si="5"/>
        <v>17</v>
      </c>
      <c r="O19" s="18">
        <f t="shared" si="6"/>
        <v>0.46226415094339623</v>
      </c>
      <c r="P19" s="18">
        <f t="shared" si="7"/>
        <v>1.3632075471698113</v>
      </c>
      <c r="Q19" s="18">
        <f t="shared" si="8"/>
        <v>4.2452830188679243E-2</v>
      </c>
      <c r="R19" s="19">
        <f t="shared" si="9"/>
        <v>1.8679245283018868</v>
      </c>
      <c r="S19" s="3">
        <f t="shared" si="10"/>
        <v>74</v>
      </c>
      <c r="T19" s="10">
        <f t="array" ref="T19">SUM((D19:F19-G19/3)^2)/(G19/3)</f>
        <v>13.622641509433963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11"/>
        <v>71.168770106409298</v>
      </c>
      <c r="B20" s="11" t="s">
        <v>17</v>
      </c>
      <c r="C20" s="9">
        <v>4.22</v>
      </c>
      <c r="D20" s="3">
        <v>30</v>
      </c>
      <c r="E20" s="3">
        <v>20</v>
      </c>
      <c r="F20" s="3">
        <v>20</v>
      </c>
      <c r="G20" s="11">
        <v>70</v>
      </c>
      <c r="I20" s="16">
        <f t="shared" si="0"/>
        <v>10</v>
      </c>
      <c r="J20" s="13">
        <f t="shared" si="1"/>
        <v>10</v>
      </c>
      <c r="K20" s="14">
        <f t="shared" si="2"/>
        <v>10</v>
      </c>
      <c r="L20" s="17">
        <f t="shared" si="3"/>
        <v>30</v>
      </c>
      <c r="M20" s="17">
        <f t="shared" si="4"/>
        <v>10</v>
      </c>
      <c r="N20" s="17">
        <f t="shared" si="5"/>
        <v>10</v>
      </c>
      <c r="O20" s="18">
        <f t="shared" si="6"/>
        <v>0.7142857142857143</v>
      </c>
      <c r="P20" s="18">
        <f t="shared" si="7"/>
        <v>0.35714285714285715</v>
      </c>
      <c r="Q20" s="18">
        <f t="shared" si="8"/>
        <v>0.35714285714285715</v>
      </c>
      <c r="R20" s="19">
        <f t="shared" si="9"/>
        <v>1.4285714285714286</v>
      </c>
      <c r="S20" s="3">
        <f t="shared" si="10"/>
        <v>40</v>
      </c>
      <c r="T20" s="10">
        <f t="array" ref="T20">SUM((D20:F20-G20/3)^2)/(G20/3)</f>
        <v>2.8571428571428568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11"/>
        <v>69.313659985152185</v>
      </c>
      <c r="B21" s="11" t="s">
        <v>17</v>
      </c>
      <c r="C21" s="9">
        <v>4.1100000000000003</v>
      </c>
      <c r="D21" s="3">
        <v>30</v>
      </c>
      <c r="E21" s="3">
        <v>20</v>
      </c>
      <c r="F21" s="3">
        <v>20</v>
      </c>
      <c r="G21" s="11">
        <v>70</v>
      </c>
      <c r="I21" s="16">
        <f t="shared" si="0"/>
        <v>10</v>
      </c>
      <c r="J21" s="13">
        <f t="shared" si="1"/>
        <v>10</v>
      </c>
      <c r="K21" s="14">
        <f t="shared" si="2"/>
        <v>10</v>
      </c>
      <c r="L21" s="17">
        <f t="shared" si="3"/>
        <v>30</v>
      </c>
      <c r="M21" s="17">
        <f t="shared" si="4"/>
        <v>10</v>
      </c>
      <c r="N21" s="17">
        <f t="shared" si="5"/>
        <v>10</v>
      </c>
      <c r="O21" s="18">
        <f t="shared" si="6"/>
        <v>0.7142857142857143</v>
      </c>
      <c r="P21" s="18">
        <f t="shared" si="7"/>
        <v>0.35714285714285715</v>
      </c>
      <c r="Q21" s="18">
        <f t="shared" si="8"/>
        <v>0.35714285714285715</v>
      </c>
      <c r="R21" s="19">
        <f t="shared" si="9"/>
        <v>1.4285714285714286</v>
      </c>
      <c r="S21" s="3">
        <f t="shared" si="10"/>
        <v>40</v>
      </c>
      <c r="T21" s="10">
        <f t="array" ref="T21">SUM((D21:F21-G21/3)^2)/(G21/3)</f>
        <v>2.8571428571428568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>
        <f t="shared" si="11"/>
        <v>65.940732491957434</v>
      </c>
      <c r="B22" s="11" t="s">
        <v>94</v>
      </c>
      <c r="C22" s="9">
        <v>3.91</v>
      </c>
      <c r="D22" s="3">
        <v>28</v>
      </c>
      <c r="E22" s="3">
        <v>19</v>
      </c>
      <c r="F22" s="3">
        <v>19</v>
      </c>
      <c r="G22" s="11">
        <v>66</v>
      </c>
      <c r="I22" s="16">
        <f t="shared" si="0"/>
        <v>10</v>
      </c>
      <c r="J22" s="13">
        <f t="shared" si="1"/>
        <v>10</v>
      </c>
      <c r="K22" s="14">
        <f t="shared" si="2"/>
        <v>10</v>
      </c>
      <c r="L22" s="17">
        <f t="shared" si="3"/>
        <v>30</v>
      </c>
      <c r="M22" s="17">
        <f t="shared" si="4"/>
        <v>10</v>
      </c>
      <c r="N22" s="17">
        <f t="shared" si="5"/>
        <v>10</v>
      </c>
      <c r="O22" s="18">
        <f t="shared" si="6"/>
        <v>0.75757575757575757</v>
      </c>
      <c r="P22" s="18">
        <f t="shared" si="7"/>
        <v>0.37878787878787878</v>
      </c>
      <c r="Q22" s="18">
        <f t="shared" si="8"/>
        <v>0.37878787878787878</v>
      </c>
      <c r="R22" s="19">
        <f t="shared" si="9"/>
        <v>1.5151515151515151</v>
      </c>
      <c r="S22" s="3">
        <f t="shared" si="10"/>
        <v>36</v>
      </c>
      <c r="T22" s="10">
        <f t="array" ref="T22">SUM((D22:F22-G22/3)^2)/(G22/3)</f>
        <v>2.4545454545454546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>
        <f t="shared" si="11"/>
        <v>54.304132640435533</v>
      </c>
      <c r="B23" s="11" t="s">
        <v>144</v>
      </c>
      <c r="C23" s="9">
        <v>3.22</v>
      </c>
      <c r="D23" s="3">
        <v>21</v>
      </c>
      <c r="E23" s="3">
        <v>17</v>
      </c>
      <c r="F23" s="3">
        <v>14</v>
      </c>
      <c r="G23" s="11">
        <v>52</v>
      </c>
      <c r="I23" s="20">
        <f t="shared" si="0"/>
        <v>10</v>
      </c>
      <c r="J23" s="20">
        <f t="shared" si="1"/>
        <v>16</v>
      </c>
      <c r="K23" s="21">
        <f t="shared" si="2"/>
        <v>4</v>
      </c>
      <c r="L23" s="17">
        <f t="shared" si="3"/>
        <v>30</v>
      </c>
      <c r="M23" s="17">
        <f t="shared" si="4"/>
        <v>13</v>
      </c>
      <c r="N23" s="17">
        <f t="shared" si="5"/>
        <v>16</v>
      </c>
      <c r="O23" s="18">
        <f t="shared" si="6"/>
        <v>0.96153846153846156</v>
      </c>
      <c r="P23" s="18">
        <f t="shared" si="7"/>
        <v>1.2307692307692308</v>
      </c>
      <c r="Q23" s="18">
        <f t="shared" si="8"/>
        <v>7.6923076923076927E-2</v>
      </c>
      <c r="R23" s="19">
        <f t="shared" si="9"/>
        <v>2.2692307692307696</v>
      </c>
      <c r="S23" s="3">
        <f t="shared" si="10"/>
        <v>22</v>
      </c>
      <c r="T23" s="10">
        <f t="array" ref="T23">SUM((D23:F23-G23/3)^2)/(G23/3)</f>
        <v>1.4230769230769234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>
        <f t="shared" si="11"/>
        <v>77.071393219500123</v>
      </c>
      <c r="B24" s="11" t="s">
        <v>145</v>
      </c>
      <c r="C24" s="9">
        <v>4.57</v>
      </c>
      <c r="D24" s="3">
        <v>34</v>
      </c>
      <c r="E24" s="3">
        <v>23</v>
      </c>
      <c r="F24" s="3">
        <v>17</v>
      </c>
      <c r="G24" s="11">
        <v>74</v>
      </c>
      <c r="I24" s="20">
        <f t="shared" si="0"/>
        <v>6</v>
      </c>
      <c r="J24" s="20">
        <f t="shared" si="1"/>
        <v>18</v>
      </c>
      <c r="K24" s="21">
        <f t="shared" si="2"/>
        <v>6</v>
      </c>
      <c r="L24" s="17">
        <f t="shared" si="3"/>
        <v>30</v>
      </c>
      <c r="M24" s="17">
        <f t="shared" si="4"/>
        <v>12</v>
      </c>
      <c r="N24" s="17">
        <f t="shared" si="5"/>
        <v>18</v>
      </c>
      <c r="O24" s="18">
        <f t="shared" si="6"/>
        <v>0.24324324324324326</v>
      </c>
      <c r="P24" s="18">
        <f t="shared" si="7"/>
        <v>1.0945945945945945</v>
      </c>
      <c r="Q24" s="18">
        <f t="shared" si="8"/>
        <v>0.12162162162162163</v>
      </c>
      <c r="R24" s="19">
        <f t="shared" si="9"/>
        <v>1.4594594594594594</v>
      </c>
      <c r="S24" s="3">
        <f t="shared" si="10"/>
        <v>56</v>
      </c>
      <c r="T24" s="10">
        <f t="array" ref="T24">SUM((D24:F24-G24/3)^2)/(G24/3)</f>
        <v>6.0270270270270263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11"/>
        <v>53.966839891116059</v>
      </c>
      <c r="B25" s="11" t="s">
        <v>139</v>
      </c>
      <c r="C25" s="9">
        <v>3.2</v>
      </c>
      <c r="D25" s="3">
        <v>22</v>
      </c>
      <c r="E25" s="3">
        <v>18</v>
      </c>
      <c r="F25" s="3">
        <v>11</v>
      </c>
      <c r="G25" s="11">
        <v>51</v>
      </c>
      <c r="I25" s="16">
        <f t="shared" si="0"/>
        <v>7</v>
      </c>
      <c r="J25" s="13">
        <f t="shared" si="1"/>
        <v>21</v>
      </c>
      <c r="K25" s="14">
        <f t="shared" si="2"/>
        <v>7</v>
      </c>
      <c r="L25" s="17">
        <f t="shared" si="3"/>
        <v>35</v>
      </c>
      <c r="M25" s="17">
        <f t="shared" si="4"/>
        <v>14</v>
      </c>
      <c r="N25" s="17">
        <f t="shared" si="5"/>
        <v>21</v>
      </c>
      <c r="O25" s="18">
        <f t="shared" si="6"/>
        <v>0.48039215686274511</v>
      </c>
      <c r="P25" s="18">
        <f t="shared" si="7"/>
        <v>2.1617647058823528</v>
      </c>
      <c r="Q25" s="18">
        <f t="shared" si="8"/>
        <v>0.24019607843137256</v>
      </c>
      <c r="R25" s="19">
        <f t="shared" si="9"/>
        <v>2.8823529411764706</v>
      </c>
      <c r="S25" s="3">
        <f t="shared" si="10"/>
        <v>36</v>
      </c>
      <c r="T25" s="10">
        <f t="array" ref="T25">SUM((D25:F25-G25/3)^2)/(G25/3)</f>
        <v>3.6470588235294117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11"/>
        <v>39.969190794357829</v>
      </c>
      <c r="B26" s="35" t="s">
        <v>143</v>
      </c>
      <c r="C26" s="9">
        <v>2.37</v>
      </c>
      <c r="D26" s="3">
        <v>25</v>
      </c>
      <c r="E26" s="3">
        <v>19</v>
      </c>
      <c r="F26" s="3">
        <v>10</v>
      </c>
      <c r="G26" s="11">
        <v>54</v>
      </c>
      <c r="I26" s="16">
        <f t="shared" si="0"/>
        <v>4</v>
      </c>
      <c r="J26" s="13">
        <f t="shared" si="1"/>
        <v>22</v>
      </c>
      <c r="K26" s="14">
        <f t="shared" si="2"/>
        <v>14</v>
      </c>
      <c r="L26" s="17">
        <f t="shared" si="3"/>
        <v>40</v>
      </c>
      <c r="M26" s="17">
        <f t="shared" si="4"/>
        <v>13</v>
      </c>
      <c r="N26" s="17">
        <f t="shared" si="5"/>
        <v>22</v>
      </c>
      <c r="O26" s="18">
        <f t="shared" si="6"/>
        <v>0.14814814814814814</v>
      </c>
      <c r="P26" s="18">
        <f t="shared" si="7"/>
        <v>2.2407407407407409</v>
      </c>
      <c r="Q26" s="18">
        <f t="shared" si="8"/>
        <v>0.90740740740740744</v>
      </c>
      <c r="R26" s="19">
        <f t="shared" si="9"/>
        <v>3.2962962962962967</v>
      </c>
      <c r="S26" s="3">
        <f t="shared" si="10"/>
        <v>48</v>
      </c>
      <c r="T26" s="10">
        <f t="array" ref="T26">SUM((D26:F26-G26/3)^2)/(G26/3)</f>
        <v>6.333333333333333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/>
      <c r="B27" s="11"/>
      <c r="C27" s="9"/>
      <c r="D27" s="3"/>
      <c r="E27" s="3"/>
      <c r="F27" s="3"/>
      <c r="G27" s="11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/>
      <c r="B28" s="11"/>
      <c r="C28" s="9"/>
      <c r="D28" s="3"/>
      <c r="E28" s="3"/>
      <c r="F28" s="3"/>
      <c r="G28" s="11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/>
      <c r="B29" s="11"/>
      <c r="C29" s="9"/>
      <c r="D29" s="3"/>
      <c r="E29" s="3"/>
      <c r="F29" s="3"/>
      <c r="G29" s="11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/>
      <c r="B30" s="11"/>
      <c r="C30" s="9"/>
      <c r="D30" s="3"/>
      <c r="E30" s="3"/>
      <c r="F30" s="3"/>
      <c r="G30" s="11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/>
      <c r="B31" s="11"/>
      <c r="C31" s="9"/>
      <c r="D31" s="3"/>
      <c r="E31" s="3"/>
      <c r="F31" s="3"/>
      <c r="G31" s="11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23"/>
      <c r="B32" s="11"/>
      <c r="C32" s="9"/>
      <c r="D32" s="3"/>
      <c r="E32" s="3"/>
      <c r="F32" s="3"/>
      <c r="G32" s="11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11"/>
      <c r="C33" s="9"/>
      <c r="D33" s="3"/>
      <c r="E33" s="3"/>
      <c r="F33" s="3"/>
      <c r="G33" s="11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11"/>
      <c r="C34" s="9"/>
      <c r="D34" s="3"/>
      <c r="E34" s="3"/>
      <c r="F34" s="3"/>
      <c r="G34" s="11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11"/>
      <c r="C35" s="9"/>
      <c r="D35" s="3"/>
      <c r="E35" s="3"/>
      <c r="F35" s="3"/>
      <c r="G35" s="11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11"/>
      <c r="C36" s="9"/>
      <c r="D36" s="3"/>
      <c r="E36" s="3"/>
      <c r="F36" s="3"/>
      <c r="G36" s="11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11"/>
      <c r="C37" s="9"/>
      <c r="D37" s="3"/>
      <c r="E37" s="3"/>
      <c r="F37" s="3"/>
      <c r="G37" s="11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11"/>
      <c r="C38" s="9"/>
      <c r="D38" s="3"/>
      <c r="E38" s="3"/>
      <c r="F38" s="3"/>
      <c r="G38" s="11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11"/>
      <c r="C39" s="9"/>
      <c r="D39" s="3"/>
      <c r="E39" s="3"/>
      <c r="F39" s="3"/>
      <c r="G39" s="11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11"/>
      <c r="C40" s="9"/>
      <c r="D40" s="3"/>
      <c r="E40" s="3"/>
      <c r="F40" s="3"/>
      <c r="G40" s="11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11"/>
      <c r="C41" s="9"/>
      <c r="D41" s="3"/>
      <c r="E41" s="3"/>
      <c r="F41" s="3"/>
      <c r="G41" s="11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11"/>
      <c r="C42" s="9"/>
      <c r="D42" s="3"/>
      <c r="E42" s="3"/>
      <c r="F42" s="3"/>
      <c r="G42" s="11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x14ac:dyDescent="0.35">
      <c r="A43" s="23"/>
      <c r="B43" s="11"/>
      <c r="C43" s="9"/>
      <c r="D43" s="3"/>
      <c r="E43" s="3"/>
      <c r="F43" s="3"/>
      <c r="G43" s="11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x14ac:dyDescent="0.35">
      <c r="A44" s="23"/>
      <c r="B44" s="11"/>
      <c r="C44" s="9"/>
      <c r="D44" s="3"/>
      <c r="E44" s="3"/>
      <c r="F44" s="3"/>
      <c r="G44" s="11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11"/>
      <c r="C45" s="9"/>
      <c r="D45" s="3"/>
      <c r="E45" s="3"/>
      <c r="F45" s="3"/>
      <c r="G45" s="11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11"/>
      <c r="C46" s="9"/>
      <c r="D46" s="3"/>
      <c r="E46" s="3"/>
      <c r="F46" s="3"/>
      <c r="G46" s="11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11"/>
      <c r="C47" s="9"/>
      <c r="D47" s="3"/>
      <c r="E47" s="3"/>
      <c r="F47" s="3"/>
      <c r="G47" s="11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11"/>
      <c r="C48" s="9"/>
      <c r="D48" s="3"/>
      <c r="E48" s="3"/>
      <c r="F48" s="3"/>
      <c r="G48" s="11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11"/>
      <c r="C49" s="9"/>
      <c r="D49" s="3"/>
      <c r="E49" s="3"/>
      <c r="F49" s="3"/>
      <c r="G49" s="11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11"/>
      <c r="C50" s="9"/>
      <c r="D50" s="3"/>
      <c r="E50" s="3"/>
      <c r="F50" s="3"/>
      <c r="G50" s="11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11"/>
      <c r="C51" s="9"/>
      <c r="D51" s="3"/>
      <c r="E51" s="3"/>
      <c r="F51" s="3"/>
      <c r="G51" s="11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11"/>
      <c r="C52" s="9"/>
      <c r="D52" s="3"/>
      <c r="E52" s="3"/>
      <c r="F52" s="3"/>
      <c r="G52" s="11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11"/>
      <c r="C53" s="9"/>
      <c r="D53" s="3"/>
      <c r="E53" s="3"/>
      <c r="F53" s="3"/>
      <c r="G53" s="11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11"/>
      <c r="C54" s="9"/>
      <c r="D54" s="3"/>
      <c r="E54" s="3"/>
      <c r="F54" s="3"/>
      <c r="G54" s="11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hidden="1" x14ac:dyDescent="0.35">
      <c r="A55" s="3"/>
      <c r="B55" s="3"/>
      <c r="C55" s="3"/>
      <c r="D55" s="3"/>
      <c r="E55" s="3"/>
      <c r="F55" s="3"/>
      <c r="G55" s="3"/>
      <c r="I55" s="4"/>
      <c r="J55" s="5"/>
      <c r="K55" s="6"/>
      <c r="L55" s="8"/>
      <c r="M55" s="9"/>
      <c r="N55" s="9"/>
      <c r="O55" s="9"/>
      <c r="P55" s="9"/>
      <c r="Q55" s="9"/>
      <c r="R55" s="10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hidden="1" x14ac:dyDescent="0.35">
      <c r="A56" s="3"/>
      <c r="B56" s="3"/>
      <c r="C56" s="3"/>
      <c r="D56" s="3"/>
      <c r="E56" s="3"/>
      <c r="F56" s="3"/>
      <c r="G56" s="3"/>
      <c r="I56" s="4"/>
      <c r="J56" s="5"/>
      <c r="K56" s="6"/>
      <c r="L56" s="8"/>
      <c r="M56" s="3"/>
      <c r="N56" s="3"/>
      <c r="O56" s="3"/>
      <c r="P56" s="3"/>
      <c r="Q56" s="3"/>
      <c r="R56" s="10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x14ac:dyDescent="0.35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x14ac:dyDescent="0.35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</row>
    <row r="62" spans="1:29" ht="21" x14ac:dyDescent="0.35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</row>
    <row r="63" spans="1:29" ht="21" x14ac:dyDescent="0.35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x14ac:dyDescent="0.35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</row>
    <row r="65" spans="1:29" ht="21" x14ac:dyDescent="0.35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</row>
    <row r="66" spans="1:29" ht="21" x14ac:dyDescent="0.35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 x14ac:dyDescent="0.35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 x14ac:dyDescent="0.35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 x14ac:dyDescent="0.35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 x14ac:dyDescent="0.35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 x14ac:dyDescent="0.35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sortState xmlns:xlrd2="http://schemas.microsoft.com/office/spreadsheetml/2017/richdata2" ref="B4:T26">
    <sortCondition ref="L4:L26"/>
  </sortState>
  <conditionalFormatting sqref="T61:T65 T4:T56 R4:R56">
    <cfRule type="cellIs" dxfId="46" priority="6" operator="greaterThan">
      <formula>6</formula>
    </cfRule>
    <cfRule type="cellIs" dxfId="45" priority="7" operator="greaterThan">
      <formula>6</formula>
    </cfRule>
  </conditionalFormatting>
  <conditionalFormatting sqref="R61:S65">
    <cfRule type="cellIs" dxfId="44" priority="4" operator="greaterThan">
      <formula>6</formula>
    </cfRule>
    <cfRule type="cellIs" dxfId="43" priority="5" operator="greaterThan">
      <formula>6</formula>
    </cfRule>
  </conditionalFormatting>
  <conditionalFormatting sqref="R4:R56">
    <cfRule type="cellIs" dxfId="42" priority="3" operator="greaterThan">
      <formula>6</formula>
    </cfRule>
  </conditionalFormatting>
  <conditionalFormatting sqref="S4:S56">
    <cfRule type="cellIs" dxfId="41" priority="2" operator="greaterThan">
      <formula>52</formula>
    </cfRule>
  </conditionalFormatting>
  <conditionalFormatting sqref="L4:L56">
    <cfRule type="cellIs" dxfId="40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6"/>
  <sheetViews>
    <sheetView topLeftCell="V4" zoomScaleNormal="100" zoomScalePageLayoutView="60" workbookViewId="0">
      <selection activeCell="B4" sqref="B4:G31"/>
    </sheetView>
  </sheetViews>
  <sheetFormatPr baseColWidth="10" defaultColWidth="11.42578125" defaultRowHeight="15" x14ac:dyDescent="0.25"/>
  <cols>
    <col min="1" max="1" width="6.4257812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SUM(C4:C114)/SUM(G4:G114)</f>
        <v>5.9750778816199362E-2</v>
      </c>
      <c r="C1" s="1"/>
      <c r="D1" s="1">
        <f>SUM(D4:D124)</f>
        <v>836</v>
      </c>
      <c r="E1" s="1">
        <f>SUM(E4:E124)</f>
        <v>377</v>
      </c>
      <c r="F1" s="1">
        <f>SUM(F4:F124)</f>
        <v>392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.75" thickBot="1" x14ac:dyDescent="0.4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23" t="s">
        <v>10</v>
      </c>
      <c r="B3" s="26" t="s">
        <v>0</v>
      </c>
      <c r="C3" s="27" t="s">
        <v>7</v>
      </c>
      <c r="D3" s="28" t="s">
        <v>1</v>
      </c>
      <c r="E3" s="29" t="s">
        <v>2</v>
      </c>
      <c r="F3" s="30" t="s">
        <v>3</v>
      </c>
      <c r="G3" s="24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23"/>
      <c r="B4" s="31" t="s">
        <v>114</v>
      </c>
      <c r="C4" s="32">
        <v>3.63</v>
      </c>
      <c r="D4" s="32">
        <v>30</v>
      </c>
      <c r="E4" s="32">
        <v>15</v>
      </c>
      <c r="F4" s="33">
        <v>16</v>
      </c>
      <c r="G4" s="24">
        <v>61</v>
      </c>
      <c r="I4" s="20">
        <f t="shared" ref="I4:I31" si="0">ABS(D4/D$2-$G4)</f>
        <v>1</v>
      </c>
      <c r="J4" s="20">
        <f t="shared" ref="J4:J31" si="1">ABS(E4/E$2-$G4)</f>
        <v>1</v>
      </c>
      <c r="K4" s="21">
        <f t="shared" ref="K4:K31" si="2">ABS(F4/F$2-$G4)</f>
        <v>3</v>
      </c>
      <c r="L4" s="17">
        <f t="shared" ref="L4:L31" si="3">SUM(I4:K4)</f>
        <v>5</v>
      </c>
      <c r="M4" s="17">
        <f t="shared" ref="M4:M31" si="4">ABS($D4-$E4-$F4)+ABS($E4-$F4)</f>
        <v>2</v>
      </c>
      <c r="N4" s="17">
        <f t="shared" ref="N4:N31" si="5">ABS($D4-$E4-$F4)+2*ABS($E4-$F4)</f>
        <v>3</v>
      </c>
      <c r="O4" s="18">
        <f t="shared" ref="O4:O31" si="6">I4^2/($G4/D$2)</f>
        <v>8.1967213114754103E-3</v>
      </c>
      <c r="P4" s="18">
        <f t="shared" ref="P4:P31" si="7">J4^2/($G4/E$2)</f>
        <v>4.0983606557377051E-3</v>
      </c>
      <c r="Q4" s="18">
        <f t="shared" ref="Q4:Q31" si="8">K4^2/($G4/F$2)</f>
        <v>3.6885245901639344E-2</v>
      </c>
      <c r="R4" s="19">
        <f t="shared" ref="R4:R31" si="9">SUM(O4:Q4)</f>
        <v>4.9180327868852458E-2</v>
      </c>
      <c r="S4" s="3">
        <f t="shared" ref="S4:S31" si="10">ABS(3*D4-G4)+ABS(3*E4-G4)+ABS(3*F4-G4)</f>
        <v>58</v>
      </c>
      <c r="T4" s="10">
        <f t="array" ref="T4">SUM((D4:F4-G4/3)^2)/(G4/3)</f>
        <v>6.918032786885246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23">
        <f>SUM($G$4:$G4)/SUM($C$4:$C4)*$C5</f>
        <v>45.371900826446286</v>
      </c>
      <c r="B5" s="31" t="s">
        <v>21</v>
      </c>
      <c r="C5" s="32">
        <v>2.7</v>
      </c>
      <c r="D5" s="32">
        <v>25</v>
      </c>
      <c r="E5" s="32">
        <v>10</v>
      </c>
      <c r="F5" s="33">
        <v>10</v>
      </c>
      <c r="G5" s="24">
        <v>45</v>
      </c>
      <c r="I5" s="20">
        <f t="shared" si="0"/>
        <v>5</v>
      </c>
      <c r="J5" s="20">
        <f t="shared" si="1"/>
        <v>5</v>
      </c>
      <c r="K5" s="21">
        <f t="shared" si="2"/>
        <v>5</v>
      </c>
      <c r="L5" s="17">
        <f t="shared" si="3"/>
        <v>15</v>
      </c>
      <c r="M5" s="17">
        <f t="shared" si="4"/>
        <v>5</v>
      </c>
      <c r="N5" s="17">
        <f t="shared" si="5"/>
        <v>5</v>
      </c>
      <c r="O5" s="18">
        <f t="shared" si="6"/>
        <v>0.27777777777777779</v>
      </c>
      <c r="P5" s="18">
        <f t="shared" si="7"/>
        <v>0.1388888888888889</v>
      </c>
      <c r="Q5" s="18">
        <f t="shared" si="8"/>
        <v>0.1388888888888889</v>
      </c>
      <c r="R5" s="19">
        <f t="shared" si="9"/>
        <v>0.55555555555555558</v>
      </c>
      <c r="S5" s="3">
        <f t="shared" si="10"/>
        <v>60</v>
      </c>
      <c r="T5" s="10">
        <f t="array" ref="T5">SUM((D5:F5-G5/3)^2)/(G5/3)</f>
        <v>10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23">
        <f>SUM($G$4:$G5)/SUM($C$4:$C5)*$C6</f>
        <v>49.399684044233808</v>
      </c>
      <c r="B6" s="31" t="s">
        <v>116</v>
      </c>
      <c r="C6" s="32">
        <v>2.95</v>
      </c>
      <c r="D6" s="32">
        <v>23</v>
      </c>
      <c r="E6" s="32">
        <v>14</v>
      </c>
      <c r="F6" s="33">
        <v>14</v>
      </c>
      <c r="G6" s="24">
        <v>51</v>
      </c>
      <c r="I6" s="20">
        <f t="shared" si="0"/>
        <v>5</v>
      </c>
      <c r="J6" s="20">
        <f t="shared" si="1"/>
        <v>5</v>
      </c>
      <c r="K6" s="21">
        <f t="shared" si="2"/>
        <v>5</v>
      </c>
      <c r="L6" s="17">
        <f t="shared" si="3"/>
        <v>15</v>
      </c>
      <c r="M6" s="17">
        <f t="shared" si="4"/>
        <v>5</v>
      </c>
      <c r="N6" s="17">
        <f t="shared" si="5"/>
        <v>5</v>
      </c>
      <c r="O6" s="18">
        <f t="shared" si="6"/>
        <v>0.24509803921568626</v>
      </c>
      <c r="P6" s="18">
        <f t="shared" si="7"/>
        <v>0.12254901960784313</v>
      </c>
      <c r="Q6" s="18">
        <f t="shared" si="8"/>
        <v>0.12254901960784313</v>
      </c>
      <c r="R6" s="19">
        <f t="shared" si="9"/>
        <v>0.49019607843137253</v>
      </c>
      <c r="S6" s="3">
        <f t="shared" si="10"/>
        <v>36</v>
      </c>
      <c r="T6" s="10">
        <f t="array" ref="T6">SUM((D6:F6-G6/3)^2)/(G6/3)</f>
        <v>3.1764705882352939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23">
        <f>SUM($G$4:$G6)/SUM($C$4:$C6)*$C7</f>
        <v>67.841594827586206</v>
      </c>
      <c r="B7" s="31" t="s">
        <v>123</v>
      </c>
      <c r="C7" s="32">
        <v>4.01</v>
      </c>
      <c r="D7" s="32">
        <v>36</v>
      </c>
      <c r="E7" s="32">
        <v>16</v>
      </c>
      <c r="F7" s="33">
        <v>15</v>
      </c>
      <c r="G7" s="24">
        <v>67</v>
      </c>
      <c r="I7" s="20">
        <f t="shared" si="0"/>
        <v>5</v>
      </c>
      <c r="J7" s="20">
        <f t="shared" si="1"/>
        <v>3</v>
      </c>
      <c r="K7" s="21">
        <f t="shared" si="2"/>
        <v>7</v>
      </c>
      <c r="L7" s="17">
        <f t="shared" si="3"/>
        <v>15</v>
      </c>
      <c r="M7" s="17">
        <f t="shared" si="4"/>
        <v>6</v>
      </c>
      <c r="N7" s="17">
        <f t="shared" si="5"/>
        <v>7</v>
      </c>
      <c r="O7" s="18">
        <f t="shared" si="6"/>
        <v>0.18656716417910449</v>
      </c>
      <c r="P7" s="18">
        <f t="shared" si="7"/>
        <v>3.3582089552238806E-2</v>
      </c>
      <c r="Q7" s="18">
        <f t="shared" si="8"/>
        <v>0.18283582089552239</v>
      </c>
      <c r="R7" s="19">
        <f t="shared" si="9"/>
        <v>0.40298507462686572</v>
      </c>
      <c r="S7" s="3">
        <f t="shared" si="10"/>
        <v>82</v>
      </c>
      <c r="T7" s="10">
        <f t="array" ref="T7">SUM((D7:F7-G7/3)^2)/(G7/3)</f>
        <v>12.567164179104477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23">
        <f>SUM($G$4:$G7)/SUM($C$4:$C7)*$C8</f>
        <v>68.598946576373208</v>
      </c>
      <c r="B8" s="31" t="s">
        <v>130</v>
      </c>
      <c r="C8" s="32">
        <v>4.07</v>
      </c>
      <c r="D8" s="32">
        <v>36</v>
      </c>
      <c r="E8" s="32">
        <v>16</v>
      </c>
      <c r="F8" s="33">
        <v>15</v>
      </c>
      <c r="G8" s="24">
        <v>67</v>
      </c>
      <c r="I8" s="20">
        <f t="shared" si="0"/>
        <v>5</v>
      </c>
      <c r="J8" s="20">
        <f t="shared" si="1"/>
        <v>3</v>
      </c>
      <c r="K8" s="21">
        <f t="shared" si="2"/>
        <v>7</v>
      </c>
      <c r="L8" s="17">
        <f t="shared" si="3"/>
        <v>15</v>
      </c>
      <c r="M8" s="17">
        <f t="shared" si="4"/>
        <v>6</v>
      </c>
      <c r="N8" s="17">
        <f t="shared" si="5"/>
        <v>7</v>
      </c>
      <c r="O8" s="18">
        <f t="shared" si="6"/>
        <v>0.18656716417910449</v>
      </c>
      <c r="P8" s="18">
        <f t="shared" si="7"/>
        <v>3.3582089552238806E-2</v>
      </c>
      <c r="Q8" s="18">
        <f t="shared" si="8"/>
        <v>0.18283582089552239</v>
      </c>
      <c r="R8" s="19">
        <f t="shared" si="9"/>
        <v>0.40298507462686572</v>
      </c>
      <c r="S8" s="3">
        <f t="shared" si="10"/>
        <v>82</v>
      </c>
      <c r="T8" s="10">
        <f t="array" ref="T8">SUM((D8:F8-G8/3)^2)/(G8/3)</f>
        <v>12.567164179104477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23">
        <f>SUM($G$4:$G8)/SUM($C$4:$C8)*$C9</f>
        <v>49.449884792626733</v>
      </c>
      <c r="B9" s="31" t="s">
        <v>120</v>
      </c>
      <c r="C9" s="32">
        <v>2.95</v>
      </c>
      <c r="D9" s="32">
        <v>23</v>
      </c>
      <c r="E9" s="32">
        <v>15</v>
      </c>
      <c r="F9" s="33">
        <v>12</v>
      </c>
      <c r="G9" s="24">
        <v>50</v>
      </c>
      <c r="I9" s="20">
        <f t="shared" si="0"/>
        <v>4</v>
      </c>
      <c r="J9" s="20">
        <f t="shared" si="1"/>
        <v>10</v>
      </c>
      <c r="K9" s="21">
        <f t="shared" si="2"/>
        <v>2</v>
      </c>
      <c r="L9" s="17">
        <f t="shared" si="3"/>
        <v>16</v>
      </c>
      <c r="M9" s="17">
        <f t="shared" si="4"/>
        <v>7</v>
      </c>
      <c r="N9" s="17">
        <f t="shared" si="5"/>
        <v>10</v>
      </c>
      <c r="O9" s="18">
        <f t="shared" si="6"/>
        <v>0.16</v>
      </c>
      <c r="P9" s="18">
        <f t="shared" si="7"/>
        <v>0.5</v>
      </c>
      <c r="Q9" s="18">
        <f t="shared" si="8"/>
        <v>0.02</v>
      </c>
      <c r="R9" s="19">
        <f t="shared" si="9"/>
        <v>0.68</v>
      </c>
      <c r="S9" s="3">
        <f t="shared" si="10"/>
        <v>38</v>
      </c>
      <c r="T9" s="10">
        <f t="array" ref="T9">SUM((D9:F9-G9/3)^2)/(G9/3)</f>
        <v>3.879999999999999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23">
        <f>SUM($G$4:$G9)/SUM($C$4:$C9)*$C10</f>
        <v>64.472673559822738</v>
      </c>
      <c r="B10" s="31" t="s">
        <v>126</v>
      </c>
      <c r="C10" s="32">
        <v>3.84</v>
      </c>
      <c r="D10" s="32">
        <v>29</v>
      </c>
      <c r="E10" s="32">
        <v>16</v>
      </c>
      <c r="F10" s="33">
        <v>19</v>
      </c>
      <c r="G10" s="24">
        <v>64</v>
      </c>
      <c r="I10" s="20">
        <f t="shared" si="0"/>
        <v>6</v>
      </c>
      <c r="J10" s="20">
        <f t="shared" si="1"/>
        <v>0</v>
      </c>
      <c r="K10" s="21">
        <f t="shared" si="2"/>
        <v>12</v>
      </c>
      <c r="L10" s="17">
        <f t="shared" si="3"/>
        <v>18</v>
      </c>
      <c r="M10" s="17">
        <f t="shared" si="4"/>
        <v>9</v>
      </c>
      <c r="N10" s="17">
        <f t="shared" si="5"/>
        <v>12</v>
      </c>
      <c r="O10" s="18">
        <f t="shared" si="6"/>
        <v>0.28125</v>
      </c>
      <c r="P10" s="18">
        <f t="shared" si="7"/>
        <v>0</v>
      </c>
      <c r="Q10" s="18">
        <f t="shared" si="8"/>
        <v>0.5625</v>
      </c>
      <c r="R10" s="19">
        <f t="shared" si="9"/>
        <v>0.84375</v>
      </c>
      <c r="S10" s="3">
        <f t="shared" si="10"/>
        <v>46</v>
      </c>
      <c r="T10" s="10">
        <f t="array" ref="T10">SUM((D10:F10-G10/3)^2)/(G10/3)</f>
        <v>4.3437500000000009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23">
        <f t="shared" ref="A11:A31" si="11">C11/B$1</f>
        <v>52.551616266944748</v>
      </c>
      <c r="B11" s="31" t="s">
        <v>17</v>
      </c>
      <c r="C11" s="32">
        <v>3.14</v>
      </c>
      <c r="D11" s="32">
        <v>26</v>
      </c>
      <c r="E11" s="32">
        <v>16</v>
      </c>
      <c r="F11" s="33">
        <v>11</v>
      </c>
      <c r="G11" s="24">
        <v>53</v>
      </c>
      <c r="I11" s="20">
        <f t="shared" si="0"/>
        <v>1</v>
      </c>
      <c r="J11" s="20">
        <f t="shared" si="1"/>
        <v>11</v>
      </c>
      <c r="K11" s="21">
        <f t="shared" si="2"/>
        <v>9</v>
      </c>
      <c r="L11" s="17">
        <f t="shared" si="3"/>
        <v>21</v>
      </c>
      <c r="M11" s="17">
        <f t="shared" si="4"/>
        <v>6</v>
      </c>
      <c r="N11" s="17">
        <f t="shared" si="5"/>
        <v>11</v>
      </c>
      <c r="O11" s="18">
        <f t="shared" si="6"/>
        <v>9.433962264150943E-3</v>
      </c>
      <c r="P11" s="18">
        <f t="shared" si="7"/>
        <v>0.57075471698113212</v>
      </c>
      <c r="Q11" s="18">
        <f t="shared" si="8"/>
        <v>0.38207547169811323</v>
      </c>
      <c r="R11" s="19">
        <f t="shared" si="9"/>
        <v>0.96226415094339623</v>
      </c>
      <c r="S11" s="3">
        <f t="shared" si="10"/>
        <v>50</v>
      </c>
      <c r="T11" s="10">
        <f t="array" ref="T11">SUM((D11:F11-G11/3)^2)/(G11/3)</f>
        <v>6.6037735849056602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23">
        <f t="shared" si="11"/>
        <v>35.815432742440052</v>
      </c>
      <c r="B12" s="31" t="s">
        <v>129</v>
      </c>
      <c r="C12" s="32">
        <v>2.14</v>
      </c>
      <c r="D12" s="32">
        <v>19</v>
      </c>
      <c r="E12" s="32">
        <v>6</v>
      </c>
      <c r="F12" s="33">
        <v>11</v>
      </c>
      <c r="G12" s="24">
        <v>36</v>
      </c>
      <c r="I12" s="20">
        <f t="shared" si="0"/>
        <v>2</v>
      </c>
      <c r="J12" s="20">
        <f t="shared" si="1"/>
        <v>12</v>
      </c>
      <c r="K12" s="21">
        <f t="shared" si="2"/>
        <v>8</v>
      </c>
      <c r="L12" s="17">
        <f t="shared" si="3"/>
        <v>22</v>
      </c>
      <c r="M12" s="17">
        <f t="shared" si="4"/>
        <v>7</v>
      </c>
      <c r="N12" s="17">
        <f t="shared" si="5"/>
        <v>12</v>
      </c>
      <c r="O12" s="18">
        <f t="shared" si="6"/>
        <v>5.5555555555555552E-2</v>
      </c>
      <c r="P12" s="18">
        <f t="shared" si="7"/>
        <v>1</v>
      </c>
      <c r="Q12" s="18">
        <f t="shared" si="8"/>
        <v>0.44444444444444442</v>
      </c>
      <c r="R12" s="19">
        <f t="shared" si="9"/>
        <v>1.5</v>
      </c>
      <c r="S12" s="3">
        <f t="shared" si="10"/>
        <v>42</v>
      </c>
      <c r="T12" s="10">
        <f t="array" ref="T12">SUM((D12:F12-G12/3)^2)/(G12/3)</f>
        <v>7.166666666666667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23">
        <f t="shared" si="11"/>
        <v>57.907194994786252</v>
      </c>
      <c r="B13" s="31" t="s">
        <v>118</v>
      </c>
      <c r="C13" s="32">
        <v>3.46</v>
      </c>
      <c r="D13" s="32">
        <v>33</v>
      </c>
      <c r="E13" s="32">
        <v>13</v>
      </c>
      <c r="F13" s="33">
        <v>12</v>
      </c>
      <c r="G13" s="24">
        <v>58</v>
      </c>
      <c r="I13" s="20">
        <f t="shared" si="0"/>
        <v>8</v>
      </c>
      <c r="J13" s="20">
        <f t="shared" si="1"/>
        <v>6</v>
      </c>
      <c r="K13" s="21">
        <f t="shared" si="2"/>
        <v>10</v>
      </c>
      <c r="L13" s="17">
        <f t="shared" si="3"/>
        <v>24</v>
      </c>
      <c r="M13" s="17">
        <f t="shared" si="4"/>
        <v>9</v>
      </c>
      <c r="N13" s="17">
        <f t="shared" si="5"/>
        <v>10</v>
      </c>
      <c r="O13" s="18">
        <f t="shared" si="6"/>
        <v>0.55172413793103448</v>
      </c>
      <c r="P13" s="18">
        <f t="shared" si="7"/>
        <v>0.15517241379310345</v>
      </c>
      <c r="Q13" s="18">
        <f t="shared" si="8"/>
        <v>0.43103448275862066</v>
      </c>
      <c r="R13" s="19">
        <f t="shared" si="9"/>
        <v>1.1379310344827585</v>
      </c>
      <c r="S13" s="3">
        <f t="shared" si="10"/>
        <v>82</v>
      </c>
      <c r="T13" s="10">
        <f t="array" ref="T13">SUM((D13:F13-G13/3)^2)/(G13/3)</f>
        <v>14.517241379310343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23">
        <f t="shared" si="11"/>
        <v>46.191866527632961</v>
      </c>
      <c r="B14" s="31" t="s">
        <v>79</v>
      </c>
      <c r="C14" s="32">
        <v>2.76</v>
      </c>
      <c r="D14" s="32">
        <v>25</v>
      </c>
      <c r="E14" s="32">
        <v>8</v>
      </c>
      <c r="F14" s="33">
        <v>13</v>
      </c>
      <c r="G14" s="24">
        <v>46</v>
      </c>
      <c r="I14" s="20">
        <f t="shared" si="0"/>
        <v>4</v>
      </c>
      <c r="J14" s="20">
        <f t="shared" si="1"/>
        <v>14</v>
      </c>
      <c r="K14" s="21">
        <f t="shared" si="2"/>
        <v>6</v>
      </c>
      <c r="L14" s="17">
        <f t="shared" si="3"/>
        <v>24</v>
      </c>
      <c r="M14" s="17">
        <f t="shared" si="4"/>
        <v>9</v>
      </c>
      <c r="N14" s="17">
        <f t="shared" si="5"/>
        <v>14</v>
      </c>
      <c r="O14" s="18">
        <f t="shared" si="6"/>
        <v>0.17391304347826086</v>
      </c>
      <c r="P14" s="18">
        <f t="shared" si="7"/>
        <v>1.0652173913043479</v>
      </c>
      <c r="Q14" s="18">
        <f t="shared" si="8"/>
        <v>0.19565217391304349</v>
      </c>
      <c r="R14" s="19">
        <f t="shared" si="9"/>
        <v>1.4347826086956523</v>
      </c>
      <c r="S14" s="3">
        <f t="shared" si="10"/>
        <v>58</v>
      </c>
      <c r="T14" s="10">
        <f t="array" ref="T14">SUM((D14:F14-G14/3)^2)/(G14/3)</f>
        <v>9.9565217391304355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23">
        <f t="shared" si="11"/>
        <v>62.760688216892611</v>
      </c>
      <c r="B15" s="31" t="s">
        <v>125</v>
      </c>
      <c r="C15" s="32">
        <v>3.75</v>
      </c>
      <c r="D15" s="32">
        <v>29</v>
      </c>
      <c r="E15" s="32">
        <v>14</v>
      </c>
      <c r="F15" s="33">
        <v>19</v>
      </c>
      <c r="G15" s="24">
        <v>62</v>
      </c>
      <c r="I15" s="20">
        <f t="shared" si="0"/>
        <v>4</v>
      </c>
      <c r="J15" s="20">
        <f t="shared" si="1"/>
        <v>6</v>
      </c>
      <c r="K15" s="21">
        <f t="shared" si="2"/>
        <v>14</v>
      </c>
      <c r="L15" s="17">
        <f t="shared" si="3"/>
        <v>24</v>
      </c>
      <c r="M15" s="17">
        <f t="shared" si="4"/>
        <v>9</v>
      </c>
      <c r="N15" s="17">
        <f t="shared" si="5"/>
        <v>14</v>
      </c>
      <c r="O15" s="18">
        <f t="shared" si="6"/>
        <v>0.12903225806451613</v>
      </c>
      <c r="P15" s="18">
        <f t="shared" si="7"/>
        <v>0.14516129032258066</v>
      </c>
      <c r="Q15" s="18">
        <f t="shared" si="8"/>
        <v>0.79032258064516125</v>
      </c>
      <c r="R15" s="19">
        <f t="shared" si="9"/>
        <v>1.064516129032258</v>
      </c>
      <c r="S15" s="3">
        <f t="shared" si="10"/>
        <v>50</v>
      </c>
      <c r="T15" s="10">
        <f t="array" ref="T15">SUM((D15:F15-G15/3)^2)/(G15/3)</f>
        <v>5.645161290322581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23">
        <f t="shared" si="11"/>
        <v>56.233576642335777</v>
      </c>
      <c r="B16" s="31" t="s">
        <v>109</v>
      </c>
      <c r="C16" s="32">
        <v>3.36</v>
      </c>
      <c r="D16" s="32">
        <v>24</v>
      </c>
      <c r="E16" s="32">
        <v>17</v>
      </c>
      <c r="F16" s="33">
        <v>12</v>
      </c>
      <c r="G16" s="24">
        <v>53</v>
      </c>
      <c r="I16" s="20">
        <f t="shared" si="0"/>
        <v>5</v>
      </c>
      <c r="J16" s="20">
        <f t="shared" si="1"/>
        <v>15</v>
      </c>
      <c r="K16" s="21">
        <f t="shared" si="2"/>
        <v>5</v>
      </c>
      <c r="L16" s="17">
        <f t="shared" si="3"/>
        <v>25</v>
      </c>
      <c r="M16" s="17">
        <f t="shared" si="4"/>
        <v>10</v>
      </c>
      <c r="N16" s="17">
        <f t="shared" si="5"/>
        <v>15</v>
      </c>
      <c r="O16" s="18">
        <f t="shared" si="6"/>
        <v>0.23584905660377359</v>
      </c>
      <c r="P16" s="18">
        <f t="shared" si="7"/>
        <v>1.0613207547169812</v>
      </c>
      <c r="Q16" s="18">
        <f t="shared" si="8"/>
        <v>0.11792452830188679</v>
      </c>
      <c r="R16" s="19">
        <f t="shared" si="9"/>
        <v>1.4150943396226416</v>
      </c>
      <c r="S16" s="3">
        <f t="shared" si="10"/>
        <v>38</v>
      </c>
      <c r="T16" s="10">
        <f t="array" ref="T16">SUM((D16:F16-G16/3)^2)/(G16/3)</f>
        <v>4.1132075471698109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23">
        <f t="shared" si="11"/>
        <v>67.279457768508877</v>
      </c>
      <c r="B17" s="31" t="s">
        <v>122</v>
      </c>
      <c r="C17" s="32">
        <v>4.0199999999999996</v>
      </c>
      <c r="D17" s="32">
        <v>33</v>
      </c>
      <c r="E17" s="32">
        <v>14</v>
      </c>
      <c r="F17" s="33">
        <v>20</v>
      </c>
      <c r="G17" s="24">
        <v>67</v>
      </c>
      <c r="I17" s="20">
        <f t="shared" si="0"/>
        <v>1</v>
      </c>
      <c r="J17" s="20">
        <f t="shared" si="1"/>
        <v>11</v>
      </c>
      <c r="K17" s="21">
        <f t="shared" si="2"/>
        <v>13</v>
      </c>
      <c r="L17" s="17">
        <f t="shared" si="3"/>
        <v>25</v>
      </c>
      <c r="M17" s="17">
        <f t="shared" si="4"/>
        <v>7</v>
      </c>
      <c r="N17" s="17">
        <f t="shared" si="5"/>
        <v>13</v>
      </c>
      <c r="O17" s="18">
        <f t="shared" si="6"/>
        <v>7.462686567164179E-3</v>
      </c>
      <c r="P17" s="18">
        <f t="shared" si="7"/>
        <v>0.45149253731343286</v>
      </c>
      <c r="Q17" s="18">
        <f t="shared" si="8"/>
        <v>0.63059701492537312</v>
      </c>
      <c r="R17" s="19">
        <f t="shared" si="9"/>
        <v>1.0895522388059702</v>
      </c>
      <c r="S17" s="3">
        <f t="shared" si="10"/>
        <v>64</v>
      </c>
      <c r="T17" s="10">
        <f t="array" ref="T17">SUM((D17:F17-G17/3)^2)/(G17/3)</f>
        <v>8.4477611940298516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23">
        <f t="shared" si="11"/>
        <v>38.158498435870705</v>
      </c>
      <c r="B18" s="31" t="s">
        <v>111</v>
      </c>
      <c r="C18" s="32">
        <v>2.2799999999999998</v>
      </c>
      <c r="D18" s="32">
        <v>24</v>
      </c>
      <c r="E18" s="32">
        <v>8</v>
      </c>
      <c r="F18" s="33">
        <v>7</v>
      </c>
      <c r="G18" s="24">
        <v>39</v>
      </c>
      <c r="I18" s="20">
        <f t="shared" si="0"/>
        <v>9</v>
      </c>
      <c r="J18" s="20">
        <f t="shared" si="1"/>
        <v>7</v>
      </c>
      <c r="K18" s="21">
        <f t="shared" si="2"/>
        <v>11</v>
      </c>
      <c r="L18" s="17">
        <f t="shared" si="3"/>
        <v>27</v>
      </c>
      <c r="M18" s="17">
        <f t="shared" si="4"/>
        <v>10</v>
      </c>
      <c r="N18" s="17">
        <f t="shared" si="5"/>
        <v>11</v>
      </c>
      <c r="O18" s="18">
        <f t="shared" si="6"/>
        <v>1.0384615384615385</v>
      </c>
      <c r="P18" s="18">
        <f t="shared" si="7"/>
        <v>0.3141025641025641</v>
      </c>
      <c r="Q18" s="18">
        <f t="shared" si="8"/>
        <v>0.77564102564102566</v>
      </c>
      <c r="R18" s="19">
        <f t="shared" si="9"/>
        <v>2.1282051282051282</v>
      </c>
      <c r="S18" s="3">
        <f t="shared" si="10"/>
        <v>66</v>
      </c>
      <c r="T18" s="10">
        <f t="array" ref="T18">SUM((D18:F18-G18/3)^2)/(G18/3)</f>
        <v>14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23">
        <f t="shared" si="11"/>
        <v>45.187695516162684</v>
      </c>
      <c r="B19" s="31" t="s">
        <v>115</v>
      </c>
      <c r="C19" s="32">
        <v>2.7</v>
      </c>
      <c r="D19" s="32">
        <v>26</v>
      </c>
      <c r="E19" s="32">
        <v>12</v>
      </c>
      <c r="F19" s="33">
        <v>7</v>
      </c>
      <c r="G19" s="24">
        <v>45</v>
      </c>
      <c r="I19" s="20">
        <f t="shared" si="0"/>
        <v>7</v>
      </c>
      <c r="J19" s="20">
        <f t="shared" si="1"/>
        <v>3</v>
      </c>
      <c r="K19" s="21">
        <f t="shared" si="2"/>
        <v>17</v>
      </c>
      <c r="L19" s="17">
        <f t="shared" si="3"/>
        <v>27</v>
      </c>
      <c r="M19" s="17">
        <f t="shared" si="4"/>
        <v>12</v>
      </c>
      <c r="N19" s="17">
        <f t="shared" si="5"/>
        <v>17</v>
      </c>
      <c r="O19" s="18">
        <f t="shared" si="6"/>
        <v>0.5444444444444444</v>
      </c>
      <c r="P19" s="18">
        <f t="shared" si="7"/>
        <v>0.05</v>
      </c>
      <c r="Q19" s="18">
        <f t="shared" si="8"/>
        <v>1.6055555555555556</v>
      </c>
      <c r="R19" s="19">
        <f t="shared" si="9"/>
        <v>2.2000000000000002</v>
      </c>
      <c r="S19" s="3">
        <f t="shared" si="10"/>
        <v>66</v>
      </c>
      <c r="T19" s="10">
        <f t="array" ref="T19">SUM((D19:F19-G19/3)^2)/(G19/3)</f>
        <v>12.933333333333334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23">
        <f t="shared" si="11"/>
        <v>64.769030239833171</v>
      </c>
      <c r="B20" s="31" t="s">
        <v>119</v>
      </c>
      <c r="C20" s="32">
        <v>3.87</v>
      </c>
      <c r="D20" s="32">
        <v>36</v>
      </c>
      <c r="E20" s="32">
        <v>12</v>
      </c>
      <c r="F20" s="33">
        <v>17</v>
      </c>
      <c r="G20" s="24">
        <v>65</v>
      </c>
      <c r="I20" s="20">
        <f t="shared" si="0"/>
        <v>7</v>
      </c>
      <c r="J20" s="20">
        <f t="shared" si="1"/>
        <v>17</v>
      </c>
      <c r="K20" s="21">
        <f t="shared" si="2"/>
        <v>3</v>
      </c>
      <c r="L20" s="17">
        <f t="shared" si="3"/>
        <v>27</v>
      </c>
      <c r="M20" s="17">
        <f t="shared" si="4"/>
        <v>12</v>
      </c>
      <c r="N20" s="17">
        <f t="shared" si="5"/>
        <v>17</v>
      </c>
      <c r="O20" s="18">
        <f t="shared" si="6"/>
        <v>0.37692307692307692</v>
      </c>
      <c r="P20" s="18">
        <f t="shared" si="7"/>
        <v>1.1115384615384616</v>
      </c>
      <c r="Q20" s="18">
        <f t="shared" si="8"/>
        <v>3.4615384615384617E-2</v>
      </c>
      <c r="R20" s="19">
        <f t="shared" si="9"/>
        <v>1.5230769230769232</v>
      </c>
      <c r="S20" s="3">
        <f t="shared" si="10"/>
        <v>86</v>
      </c>
      <c r="T20" s="10">
        <f t="array" ref="T20">SUM((D20:F20-G20/3)^2)/(G20/3)</f>
        <v>14.799999999999997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23">
        <f t="shared" si="11"/>
        <v>64.601668404588125</v>
      </c>
      <c r="B21" s="31" t="s">
        <v>124</v>
      </c>
      <c r="C21" s="32">
        <v>3.86</v>
      </c>
      <c r="D21" s="32">
        <v>37</v>
      </c>
      <c r="E21" s="32">
        <v>15</v>
      </c>
      <c r="F21" s="33">
        <v>13</v>
      </c>
      <c r="G21" s="24">
        <v>65</v>
      </c>
      <c r="I21" s="20">
        <f t="shared" si="0"/>
        <v>9</v>
      </c>
      <c r="J21" s="20">
        <f t="shared" si="1"/>
        <v>5</v>
      </c>
      <c r="K21" s="21">
        <f t="shared" si="2"/>
        <v>13</v>
      </c>
      <c r="L21" s="17">
        <f t="shared" si="3"/>
        <v>27</v>
      </c>
      <c r="M21" s="17">
        <f t="shared" si="4"/>
        <v>11</v>
      </c>
      <c r="N21" s="17">
        <f t="shared" si="5"/>
        <v>13</v>
      </c>
      <c r="O21" s="18">
        <f t="shared" si="6"/>
        <v>0.62307692307692308</v>
      </c>
      <c r="P21" s="18">
        <f t="shared" si="7"/>
        <v>9.6153846153846159E-2</v>
      </c>
      <c r="Q21" s="18">
        <f t="shared" si="8"/>
        <v>0.65</v>
      </c>
      <c r="R21" s="19">
        <f t="shared" si="9"/>
        <v>1.3692307692307693</v>
      </c>
      <c r="S21" s="3">
        <f t="shared" si="10"/>
        <v>92</v>
      </c>
      <c r="T21" s="10">
        <f t="array" ref="T21">SUM((D21:F21-G21/3)^2)/(G21/3)</f>
        <v>16.369230769230768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23">
        <f t="shared" si="11"/>
        <v>69.45516162669449</v>
      </c>
      <c r="B22" s="31" t="s">
        <v>117</v>
      </c>
      <c r="C22" s="32">
        <v>4.1500000000000004</v>
      </c>
      <c r="D22" s="32">
        <v>36</v>
      </c>
      <c r="E22" s="32">
        <v>13</v>
      </c>
      <c r="F22" s="33">
        <v>19</v>
      </c>
      <c r="G22" s="24">
        <v>68</v>
      </c>
      <c r="I22" s="20">
        <f t="shared" si="0"/>
        <v>4</v>
      </c>
      <c r="J22" s="20">
        <f t="shared" si="1"/>
        <v>16</v>
      </c>
      <c r="K22" s="21">
        <f t="shared" si="2"/>
        <v>8</v>
      </c>
      <c r="L22" s="17">
        <f t="shared" si="3"/>
        <v>28</v>
      </c>
      <c r="M22" s="17">
        <f t="shared" si="4"/>
        <v>10</v>
      </c>
      <c r="N22" s="17">
        <f t="shared" si="5"/>
        <v>16</v>
      </c>
      <c r="O22" s="18">
        <f t="shared" si="6"/>
        <v>0.11764705882352941</v>
      </c>
      <c r="P22" s="18">
        <f t="shared" si="7"/>
        <v>0.94117647058823528</v>
      </c>
      <c r="Q22" s="18">
        <f t="shared" si="8"/>
        <v>0.23529411764705882</v>
      </c>
      <c r="R22" s="19">
        <f t="shared" si="9"/>
        <v>1.2941176470588236</v>
      </c>
      <c r="S22" s="3">
        <f t="shared" si="10"/>
        <v>80</v>
      </c>
      <c r="T22" s="10">
        <f t="array" ref="T22">SUM((D22:F22-G22/3)^2)/(G22/3)</f>
        <v>12.558823529411764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23">
        <f t="shared" si="11"/>
        <v>68.4509906152242</v>
      </c>
      <c r="B23" s="31" t="s">
        <v>120</v>
      </c>
      <c r="C23" s="32">
        <v>4.09</v>
      </c>
      <c r="D23" s="32">
        <v>31</v>
      </c>
      <c r="E23" s="32">
        <v>16</v>
      </c>
      <c r="F23" s="33">
        <v>22</v>
      </c>
      <c r="G23" s="24">
        <v>69</v>
      </c>
      <c r="I23" s="20">
        <f t="shared" si="0"/>
        <v>7</v>
      </c>
      <c r="J23" s="20">
        <f t="shared" si="1"/>
        <v>5</v>
      </c>
      <c r="K23" s="21">
        <f t="shared" si="2"/>
        <v>19</v>
      </c>
      <c r="L23" s="17">
        <f t="shared" si="3"/>
        <v>31</v>
      </c>
      <c r="M23" s="17">
        <f t="shared" si="4"/>
        <v>13</v>
      </c>
      <c r="N23" s="17">
        <f t="shared" si="5"/>
        <v>19</v>
      </c>
      <c r="O23" s="18">
        <f t="shared" si="6"/>
        <v>0.35507246376811596</v>
      </c>
      <c r="P23" s="18">
        <f t="shared" si="7"/>
        <v>9.0579710144927536E-2</v>
      </c>
      <c r="Q23" s="18">
        <f t="shared" si="8"/>
        <v>1.3079710144927537</v>
      </c>
      <c r="R23" s="19">
        <f t="shared" si="9"/>
        <v>1.7536231884057971</v>
      </c>
      <c r="S23" s="3">
        <f t="shared" si="10"/>
        <v>48</v>
      </c>
      <c r="T23" s="10">
        <f t="array" ref="T23">SUM((D23:F23-G23/3)^2)/(G23/3)</f>
        <v>4.9565217391304346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23">
        <f t="shared" si="11"/>
        <v>43.514077163712216</v>
      </c>
      <c r="B24" s="31" t="s">
        <v>110</v>
      </c>
      <c r="C24" s="32">
        <v>2.6</v>
      </c>
      <c r="D24" s="32">
        <v>16</v>
      </c>
      <c r="E24" s="32">
        <v>12</v>
      </c>
      <c r="F24" s="33">
        <v>15</v>
      </c>
      <c r="G24" s="24">
        <v>43</v>
      </c>
      <c r="I24" s="20">
        <f t="shared" si="0"/>
        <v>11</v>
      </c>
      <c r="J24" s="20">
        <f t="shared" si="1"/>
        <v>5</v>
      </c>
      <c r="K24" s="21">
        <f t="shared" si="2"/>
        <v>17</v>
      </c>
      <c r="L24" s="17">
        <f t="shared" si="3"/>
        <v>33</v>
      </c>
      <c r="M24" s="17">
        <f t="shared" si="4"/>
        <v>14</v>
      </c>
      <c r="N24" s="17">
        <f t="shared" si="5"/>
        <v>17</v>
      </c>
      <c r="O24" s="18">
        <f t="shared" si="6"/>
        <v>1.4069767441860466</v>
      </c>
      <c r="P24" s="18">
        <f t="shared" si="7"/>
        <v>0.14534883720930233</v>
      </c>
      <c r="Q24" s="18">
        <f t="shared" si="8"/>
        <v>1.680232558139535</v>
      </c>
      <c r="R24" s="19">
        <f t="shared" si="9"/>
        <v>3.2325581395348841</v>
      </c>
      <c r="S24" s="3">
        <f t="shared" si="10"/>
        <v>14</v>
      </c>
      <c r="T24" s="10">
        <f t="array" ref="T24">SUM((D24:F24-G24/3)^2)/(G24/3)</f>
        <v>0.60465116279069764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23">
        <f t="shared" si="11"/>
        <v>57.907194994786252</v>
      </c>
      <c r="B25" s="31" t="s">
        <v>91</v>
      </c>
      <c r="C25" s="32">
        <v>3.46</v>
      </c>
      <c r="D25" s="32">
        <v>34</v>
      </c>
      <c r="E25" s="32">
        <v>14</v>
      </c>
      <c r="F25" s="33">
        <v>9</v>
      </c>
      <c r="G25" s="24">
        <v>57</v>
      </c>
      <c r="I25" s="20">
        <f t="shared" si="0"/>
        <v>11</v>
      </c>
      <c r="J25" s="20">
        <f t="shared" si="1"/>
        <v>1</v>
      </c>
      <c r="K25" s="21">
        <f t="shared" si="2"/>
        <v>21</v>
      </c>
      <c r="L25" s="17">
        <f t="shared" si="3"/>
        <v>33</v>
      </c>
      <c r="M25" s="17">
        <f t="shared" si="4"/>
        <v>16</v>
      </c>
      <c r="N25" s="17">
        <f t="shared" si="5"/>
        <v>21</v>
      </c>
      <c r="O25" s="18">
        <f t="shared" si="6"/>
        <v>1.0614035087719298</v>
      </c>
      <c r="P25" s="18">
        <f t="shared" si="7"/>
        <v>4.3859649122807015E-3</v>
      </c>
      <c r="Q25" s="18">
        <f t="shared" si="8"/>
        <v>1.9342105263157894</v>
      </c>
      <c r="R25" s="19">
        <f t="shared" si="9"/>
        <v>3</v>
      </c>
      <c r="S25" s="3">
        <f t="shared" si="10"/>
        <v>90</v>
      </c>
      <c r="T25" s="10">
        <f t="array" ref="T25">SUM((D25:F25-G25/3)^2)/(G25/3)</f>
        <v>18.421052631578949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23">
        <f t="shared" si="11"/>
        <v>51.380083420229418</v>
      </c>
      <c r="B26" s="31" t="s">
        <v>112</v>
      </c>
      <c r="C26" s="32">
        <v>3.07</v>
      </c>
      <c r="D26" s="32">
        <v>23</v>
      </c>
      <c r="E26" s="32">
        <v>11</v>
      </c>
      <c r="F26" s="33">
        <v>19</v>
      </c>
      <c r="G26" s="24">
        <v>53</v>
      </c>
      <c r="I26" s="20">
        <f t="shared" si="0"/>
        <v>7</v>
      </c>
      <c r="J26" s="20">
        <f t="shared" si="1"/>
        <v>9</v>
      </c>
      <c r="K26" s="21">
        <f t="shared" si="2"/>
        <v>23</v>
      </c>
      <c r="L26" s="17">
        <f t="shared" si="3"/>
        <v>39</v>
      </c>
      <c r="M26" s="17">
        <f t="shared" si="4"/>
        <v>15</v>
      </c>
      <c r="N26" s="17">
        <f t="shared" si="5"/>
        <v>23</v>
      </c>
      <c r="O26" s="18">
        <f t="shared" si="6"/>
        <v>0.46226415094339623</v>
      </c>
      <c r="P26" s="18">
        <f t="shared" si="7"/>
        <v>0.38207547169811323</v>
      </c>
      <c r="Q26" s="18">
        <f t="shared" si="8"/>
        <v>2.4952830188679247</v>
      </c>
      <c r="R26" s="19">
        <f t="shared" si="9"/>
        <v>3.3396226415094343</v>
      </c>
      <c r="S26" s="3">
        <f t="shared" si="10"/>
        <v>40</v>
      </c>
      <c r="T26" s="10">
        <f t="array" ref="T26">SUM((D26:F26-G26/3)^2)/(G26/3)</f>
        <v>4.2264150943396217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23">
        <f t="shared" si="11"/>
        <v>62.928050052137657</v>
      </c>
      <c r="B27" s="31" t="s">
        <v>113</v>
      </c>
      <c r="C27" s="32">
        <v>3.76</v>
      </c>
      <c r="D27" s="32">
        <v>38</v>
      </c>
      <c r="E27" s="32">
        <v>15</v>
      </c>
      <c r="F27" s="33">
        <v>10</v>
      </c>
      <c r="G27" s="24">
        <v>63</v>
      </c>
      <c r="I27" s="20">
        <f t="shared" si="0"/>
        <v>13</v>
      </c>
      <c r="J27" s="20">
        <f t="shared" si="1"/>
        <v>3</v>
      </c>
      <c r="K27" s="21">
        <f t="shared" si="2"/>
        <v>23</v>
      </c>
      <c r="L27" s="17">
        <f t="shared" si="3"/>
        <v>39</v>
      </c>
      <c r="M27" s="17">
        <f t="shared" si="4"/>
        <v>18</v>
      </c>
      <c r="N27" s="17">
        <f t="shared" si="5"/>
        <v>23</v>
      </c>
      <c r="O27" s="18">
        <f t="shared" si="6"/>
        <v>1.3412698412698412</v>
      </c>
      <c r="P27" s="18">
        <f t="shared" si="7"/>
        <v>3.5714285714285712E-2</v>
      </c>
      <c r="Q27" s="18">
        <f t="shared" si="8"/>
        <v>2.0992063492063493</v>
      </c>
      <c r="R27" s="19">
        <f t="shared" si="9"/>
        <v>3.4761904761904763</v>
      </c>
      <c r="S27" s="3">
        <f t="shared" si="10"/>
        <v>102</v>
      </c>
      <c r="T27" s="10">
        <f t="array" ref="T27">SUM((D27:F27-G27/3)^2)/(G27/3)</f>
        <v>21.238095238095237</v>
      </c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23">
        <f t="shared" si="11"/>
        <v>41.171011470281556</v>
      </c>
      <c r="B28" s="31" t="s">
        <v>121</v>
      </c>
      <c r="C28" s="32">
        <v>2.46</v>
      </c>
      <c r="D28" s="32">
        <v>29</v>
      </c>
      <c r="E28" s="32">
        <v>7</v>
      </c>
      <c r="F28" s="33">
        <v>6</v>
      </c>
      <c r="G28" s="24">
        <v>42</v>
      </c>
      <c r="I28" s="20">
        <f t="shared" si="0"/>
        <v>16</v>
      </c>
      <c r="J28" s="20">
        <f t="shared" si="1"/>
        <v>14</v>
      </c>
      <c r="K28" s="21">
        <f t="shared" si="2"/>
        <v>18</v>
      </c>
      <c r="L28" s="17">
        <f t="shared" si="3"/>
        <v>48</v>
      </c>
      <c r="M28" s="17">
        <f t="shared" si="4"/>
        <v>17</v>
      </c>
      <c r="N28" s="17">
        <f t="shared" si="5"/>
        <v>18</v>
      </c>
      <c r="O28" s="18">
        <f t="shared" si="6"/>
        <v>3.0476190476190474</v>
      </c>
      <c r="P28" s="18">
        <f t="shared" si="7"/>
        <v>1.1666666666666667</v>
      </c>
      <c r="Q28" s="18">
        <f t="shared" si="8"/>
        <v>1.9285714285714286</v>
      </c>
      <c r="R28" s="19">
        <f t="shared" si="9"/>
        <v>6.1428571428571432</v>
      </c>
      <c r="S28" s="3">
        <f t="shared" si="10"/>
        <v>90</v>
      </c>
      <c r="T28" s="10">
        <f t="array" ref="T28">SUM((D28:F28-G28/3)^2)/(G28/3)</f>
        <v>24.142857142857142</v>
      </c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23">
        <f t="shared" si="11"/>
        <v>68.618352450469246</v>
      </c>
      <c r="B29" s="31" t="s">
        <v>127</v>
      </c>
      <c r="C29" s="32">
        <v>4.0999999999999996</v>
      </c>
      <c r="D29" s="32">
        <v>44</v>
      </c>
      <c r="E29" s="32">
        <v>13</v>
      </c>
      <c r="F29" s="33">
        <v>13</v>
      </c>
      <c r="G29" s="24">
        <v>70</v>
      </c>
      <c r="I29" s="20">
        <f t="shared" si="0"/>
        <v>18</v>
      </c>
      <c r="J29" s="20">
        <f t="shared" si="1"/>
        <v>18</v>
      </c>
      <c r="K29" s="21">
        <f t="shared" si="2"/>
        <v>18</v>
      </c>
      <c r="L29" s="17">
        <f t="shared" si="3"/>
        <v>54</v>
      </c>
      <c r="M29" s="17">
        <f t="shared" si="4"/>
        <v>18</v>
      </c>
      <c r="N29" s="17">
        <f t="shared" si="5"/>
        <v>18</v>
      </c>
      <c r="O29" s="18">
        <f t="shared" si="6"/>
        <v>2.3142857142857145</v>
      </c>
      <c r="P29" s="18">
        <f t="shared" si="7"/>
        <v>1.1571428571428573</v>
      </c>
      <c r="Q29" s="18">
        <f t="shared" si="8"/>
        <v>1.1571428571428573</v>
      </c>
      <c r="R29" s="19">
        <f t="shared" si="9"/>
        <v>4.628571428571429</v>
      </c>
      <c r="S29" s="3">
        <f t="shared" si="10"/>
        <v>124</v>
      </c>
      <c r="T29" s="10">
        <f t="array" ref="T29">SUM((D29:F29-G29/3)^2)/(G29/3)</f>
        <v>27.457142857142856</v>
      </c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23">
        <f t="shared" si="11"/>
        <v>78.492700729927037</v>
      </c>
      <c r="B30" s="31" t="s">
        <v>128</v>
      </c>
      <c r="C30" s="32">
        <v>4.6900000000000004</v>
      </c>
      <c r="D30" s="32">
        <v>50</v>
      </c>
      <c r="E30" s="32">
        <v>19</v>
      </c>
      <c r="F30" s="33">
        <v>10</v>
      </c>
      <c r="G30" s="24">
        <v>79</v>
      </c>
      <c r="I30" s="20">
        <f t="shared" si="0"/>
        <v>21</v>
      </c>
      <c r="J30" s="20">
        <f t="shared" si="1"/>
        <v>3</v>
      </c>
      <c r="K30" s="21">
        <f t="shared" si="2"/>
        <v>39</v>
      </c>
      <c r="L30" s="17">
        <f t="shared" si="3"/>
        <v>63</v>
      </c>
      <c r="M30" s="17">
        <f t="shared" si="4"/>
        <v>30</v>
      </c>
      <c r="N30" s="17">
        <f t="shared" si="5"/>
        <v>39</v>
      </c>
      <c r="O30" s="18">
        <f t="shared" si="6"/>
        <v>2.7911392405063293</v>
      </c>
      <c r="P30" s="18">
        <f t="shared" si="7"/>
        <v>2.8481012658227847E-2</v>
      </c>
      <c r="Q30" s="18">
        <f t="shared" si="8"/>
        <v>4.8132911392405067</v>
      </c>
      <c r="R30" s="19">
        <f t="shared" si="9"/>
        <v>7.632911392405064</v>
      </c>
      <c r="S30" s="3">
        <f t="shared" si="10"/>
        <v>142</v>
      </c>
      <c r="T30" s="10">
        <f t="array" ref="T30">SUM((D30:F30-G30/3)^2)/(G30/3)</f>
        <v>33.443037974683541</v>
      </c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23">
        <f t="shared" si="11"/>
        <v>67.446819603753937</v>
      </c>
      <c r="B31" s="31" t="s">
        <v>108</v>
      </c>
      <c r="C31" s="32">
        <v>4.03</v>
      </c>
      <c r="D31" s="32">
        <v>21</v>
      </c>
      <c r="E31" s="32">
        <v>20</v>
      </c>
      <c r="F31" s="33">
        <v>26</v>
      </c>
      <c r="G31" s="24">
        <v>67</v>
      </c>
      <c r="I31" s="16">
        <f t="shared" si="0"/>
        <v>25</v>
      </c>
      <c r="J31" s="13">
        <f t="shared" si="1"/>
        <v>13</v>
      </c>
      <c r="K31" s="14">
        <f t="shared" si="2"/>
        <v>37</v>
      </c>
      <c r="L31" s="17">
        <f t="shared" si="3"/>
        <v>75</v>
      </c>
      <c r="M31" s="17">
        <f t="shared" si="4"/>
        <v>31</v>
      </c>
      <c r="N31" s="17">
        <f t="shared" si="5"/>
        <v>37</v>
      </c>
      <c r="O31" s="18">
        <f t="shared" si="6"/>
        <v>4.6641791044776122</v>
      </c>
      <c r="P31" s="18">
        <f t="shared" si="7"/>
        <v>0.63059701492537312</v>
      </c>
      <c r="Q31" s="18">
        <f t="shared" si="8"/>
        <v>5.1082089552238807</v>
      </c>
      <c r="R31" s="19">
        <f t="shared" si="9"/>
        <v>10.402985074626866</v>
      </c>
      <c r="S31" s="3">
        <f t="shared" si="10"/>
        <v>22</v>
      </c>
      <c r="T31" s="10">
        <f t="array" ref="T31">SUM((D31:F31-G31/3)^2)/(G31/3)</f>
        <v>0.92537313432835833</v>
      </c>
      <c r="U31" s="1"/>
      <c r="V31" s="1"/>
      <c r="W31" s="1"/>
      <c r="X31" s="1"/>
      <c r="Y31" s="1"/>
      <c r="Z31" s="1"/>
      <c r="AA31" s="1"/>
      <c r="AB31" s="1"/>
      <c r="AC31" s="1"/>
    </row>
    <row r="32" spans="1:29" ht="27.75" customHeight="1" x14ac:dyDescent="0.35">
      <c r="A32" s="23"/>
      <c r="B32" s="31"/>
      <c r="C32" s="32"/>
      <c r="D32" s="32"/>
      <c r="E32" s="32"/>
      <c r="F32" s="33"/>
      <c r="G32" s="24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23"/>
      <c r="B33" s="31"/>
      <c r="C33" s="32"/>
      <c r="D33" s="32"/>
      <c r="E33" s="32"/>
      <c r="F33" s="33"/>
      <c r="G33" s="24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23"/>
      <c r="B34" s="31"/>
      <c r="C34" s="32"/>
      <c r="D34" s="32"/>
      <c r="E34" s="32"/>
      <c r="F34" s="33"/>
      <c r="G34" s="24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23"/>
      <c r="B35" s="31"/>
      <c r="C35" s="32"/>
      <c r="D35" s="32"/>
      <c r="E35" s="32"/>
      <c r="F35" s="33"/>
      <c r="G35" s="24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23"/>
      <c r="B36" s="31"/>
      <c r="C36" s="32"/>
      <c r="D36" s="32"/>
      <c r="E36" s="32"/>
      <c r="F36" s="33"/>
      <c r="G36" s="24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23"/>
      <c r="B37" s="31"/>
      <c r="C37" s="32"/>
      <c r="D37" s="32"/>
      <c r="E37" s="32"/>
      <c r="F37" s="33"/>
      <c r="G37" s="24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23"/>
      <c r="B38" s="31"/>
      <c r="C38" s="32"/>
      <c r="D38" s="32"/>
      <c r="E38" s="32"/>
      <c r="F38" s="33"/>
      <c r="G38" s="24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23"/>
      <c r="B39" s="31"/>
      <c r="C39" s="32"/>
      <c r="D39" s="32"/>
      <c r="E39" s="32"/>
      <c r="F39" s="33"/>
      <c r="G39" s="24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23"/>
      <c r="B40" s="31"/>
      <c r="C40" s="32"/>
      <c r="D40" s="32"/>
      <c r="E40" s="32"/>
      <c r="F40" s="33"/>
      <c r="G40" s="24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23"/>
      <c r="B41" s="31"/>
      <c r="C41" s="32"/>
      <c r="D41" s="32"/>
      <c r="E41" s="32"/>
      <c r="F41" s="33"/>
      <c r="G41" s="24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23"/>
      <c r="B42" s="31"/>
      <c r="C42" s="32"/>
      <c r="D42" s="32"/>
      <c r="E42" s="32"/>
      <c r="F42" s="33"/>
      <c r="G42" s="24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hidden="1" x14ac:dyDescent="0.35">
      <c r="A43" s="23"/>
      <c r="B43" s="31"/>
      <c r="C43" s="32"/>
      <c r="D43" s="32"/>
      <c r="E43" s="32"/>
      <c r="F43" s="33"/>
      <c r="G43" s="24"/>
      <c r="I43" s="20"/>
      <c r="J43" s="20"/>
      <c r="K43" s="21"/>
      <c r="L43" s="17"/>
      <c r="M43" s="17"/>
      <c r="N43" s="17"/>
      <c r="O43" s="18"/>
      <c r="P43" s="18"/>
      <c r="Q43" s="18"/>
      <c r="R43" s="19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hidden="1" x14ac:dyDescent="0.35">
      <c r="A44" s="23"/>
      <c r="B44" s="31"/>
      <c r="C44" s="32"/>
      <c r="D44" s="32"/>
      <c r="E44" s="32"/>
      <c r="F44" s="33"/>
      <c r="G44" s="24"/>
      <c r="I44" s="20"/>
      <c r="J44" s="20"/>
      <c r="K44" s="21"/>
      <c r="L44" s="17"/>
      <c r="M44" s="17"/>
      <c r="N44" s="17"/>
      <c r="O44" s="18"/>
      <c r="P44" s="18"/>
      <c r="Q44" s="18"/>
      <c r="R44" s="19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23"/>
      <c r="B45" s="31"/>
      <c r="C45" s="32"/>
      <c r="D45" s="32"/>
      <c r="E45" s="32"/>
      <c r="F45" s="33"/>
      <c r="G45" s="24"/>
      <c r="I45" s="20"/>
      <c r="J45" s="20"/>
      <c r="K45" s="21"/>
      <c r="L45" s="17"/>
      <c r="M45" s="17"/>
      <c r="N45" s="17"/>
      <c r="O45" s="18"/>
      <c r="P45" s="18"/>
      <c r="Q45" s="18"/>
      <c r="R45" s="19"/>
      <c r="S45" s="3"/>
      <c r="T45" s="10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23"/>
      <c r="B46" s="31"/>
      <c r="C46" s="32"/>
      <c r="D46" s="32"/>
      <c r="E46" s="32"/>
      <c r="F46" s="33"/>
      <c r="G46" s="24"/>
      <c r="I46" s="20"/>
      <c r="J46" s="20"/>
      <c r="K46" s="21"/>
      <c r="L46" s="17"/>
      <c r="M46" s="17"/>
      <c r="N46" s="17"/>
      <c r="O46" s="18"/>
      <c r="P46" s="18"/>
      <c r="Q46" s="18"/>
      <c r="R46" s="19"/>
      <c r="S46" s="3"/>
      <c r="T46" s="10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23"/>
      <c r="B47" s="31"/>
      <c r="C47" s="32"/>
      <c r="D47" s="32"/>
      <c r="E47" s="32"/>
      <c r="F47" s="33"/>
      <c r="G47" s="24"/>
      <c r="I47" s="20"/>
      <c r="J47" s="20"/>
      <c r="K47" s="21"/>
      <c r="L47" s="17"/>
      <c r="M47" s="17"/>
      <c r="N47" s="17"/>
      <c r="O47" s="18"/>
      <c r="P47" s="18"/>
      <c r="Q47" s="18"/>
      <c r="R47" s="19"/>
      <c r="S47" s="3"/>
      <c r="T47" s="10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23"/>
      <c r="B48" s="31"/>
      <c r="C48" s="32"/>
      <c r="D48" s="32"/>
      <c r="E48" s="32"/>
      <c r="F48" s="33"/>
      <c r="G48" s="24"/>
      <c r="I48" s="20"/>
      <c r="J48" s="20"/>
      <c r="K48" s="21"/>
      <c r="L48" s="17"/>
      <c r="M48" s="17"/>
      <c r="N48" s="17"/>
      <c r="O48" s="18"/>
      <c r="P48" s="18"/>
      <c r="Q48" s="18"/>
      <c r="R48" s="19"/>
      <c r="S48" s="3"/>
      <c r="T48" s="10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23"/>
      <c r="B49" s="31"/>
      <c r="C49" s="32"/>
      <c r="D49" s="32"/>
      <c r="E49" s="32"/>
      <c r="F49" s="33"/>
      <c r="G49" s="24"/>
      <c r="I49" s="20"/>
      <c r="J49" s="20"/>
      <c r="K49" s="21"/>
      <c r="L49" s="17"/>
      <c r="M49" s="17"/>
      <c r="N49" s="17"/>
      <c r="O49" s="18"/>
      <c r="P49" s="18"/>
      <c r="Q49" s="18"/>
      <c r="R49" s="19"/>
      <c r="S49" s="3"/>
      <c r="T49" s="10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23"/>
      <c r="B50" s="31"/>
      <c r="C50" s="32"/>
      <c r="D50" s="32"/>
      <c r="E50" s="32"/>
      <c r="F50" s="33"/>
      <c r="G50" s="24"/>
      <c r="I50" s="20"/>
      <c r="J50" s="20"/>
      <c r="K50" s="21"/>
      <c r="L50" s="17"/>
      <c r="M50" s="17"/>
      <c r="N50" s="17"/>
      <c r="O50" s="18"/>
      <c r="P50" s="18"/>
      <c r="Q50" s="18"/>
      <c r="R50" s="19"/>
      <c r="S50" s="3"/>
      <c r="T50" s="10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23"/>
      <c r="B51" s="31"/>
      <c r="C51" s="32"/>
      <c r="D51" s="32"/>
      <c r="E51" s="32"/>
      <c r="F51" s="33"/>
      <c r="G51" s="24"/>
      <c r="I51" s="20"/>
      <c r="J51" s="20"/>
      <c r="K51" s="21"/>
      <c r="L51" s="17"/>
      <c r="M51" s="17"/>
      <c r="N51" s="17"/>
      <c r="O51" s="18"/>
      <c r="P51" s="18"/>
      <c r="Q51" s="18"/>
      <c r="R51" s="19"/>
      <c r="S51" s="3"/>
      <c r="T51" s="10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23"/>
      <c r="B52" s="31"/>
      <c r="C52" s="32"/>
      <c r="D52" s="32"/>
      <c r="E52" s="32"/>
      <c r="F52" s="33"/>
      <c r="G52" s="24"/>
      <c r="I52" s="20"/>
      <c r="J52" s="20"/>
      <c r="K52" s="21"/>
      <c r="L52" s="17"/>
      <c r="M52" s="17"/>
      <c r="N52" s="17"/>
      <c r="O52" s="18"/>
      <c r="P52" s="18"/>
      <c r="Q52" s="18"/>
      <c r="R52" s="19"/>
      <c r="S52" s="3"/>
      <c r="T52" s="10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23"/>
      <c r="B53" s="31"/>
      <c r="C53" s="32"/>
      <c r="D53" s="32"/>
      <c r="E53" s="32"/>
      <c r="F53" s="33"/>
      <c r="G53" s="24"/>
      <c r="I53" s="20"/>
      <c r="J53" s="20"/>
      <c r="K53" s="21"/>
      <c r="L53" s="17"/>
      <c r="M53" s="17"/>
      <c r="N53" s="17"/>
      <c r="O53" s="18"/>
      <c r="P53" s="18"/>
      <c r="Q53" s="18"/>
      <c r="R53" s="19"/>
      <c r="S53" s="3"/>
      <c r="T53" s="10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23"/>
      <c r="B54" s="31"/>
      <c r="C54" s="32"/>
      <c r="D54" s="32"/>
      <c r="E54" s="32"/>
      <c r="F54" s="33"/>
      <c r="G54" s="24"/>
      <c r="I54" s="20"/>
      <c r="J54" s="20"/>
      <c r="K54" s="21"/>
      <c r="L54" s="17"/>
      <c r="M54" s="17"/>
      <c r="N54" s="17"/>
      <c r="O54" s="18"/>
      <c r="P54" s="18"/>
      <c r="Q54" s="18"/>
      <c r="R54" s="19"/>
      <c r="S54" s="3"/>
      <c r="T54" s="10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x14ac:dyDescent="0.35">
      <c r="A55" s="23"/>
      <c r="B55" s="31"/>
      <c r="C55" s="32"/>
      <c r="D55" s="32"/>
      <c r="E55" s="32"/>
      <c r="F55" s="33"/>
      <c r="G55" s="24"/>
      <c r="I55" s="20"/>
      <c r="J55" s="20"/>
      <c r="K55" s="21"/>
      <c r="L55" s="17"/>
      <c r="M55" s="17"/>
      <c r="N55" s="17"/>
      <c r="O55" s="18"/>
      <c r="P55" s="18"/>
      <c r="Q55" s="18"/>
      <c r="R55" s="19"/>
      <c r="S55" s="3"/>
      <c r="T55" s="10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x14ac:dyDescent="0.35">
      <c r="A56" s="23"/>
      <c r="B56" s="31"/>
      <c r="C56" s="32"/>
      <c r="D56" s="32"/>
      <c r="E56" s="32"/>
      <c r="F56" s="33"/>
      <c r="G56" s="24"/>
      <c r="I56" s="20"/>
      <c r="J56" s="20"/>
      <c r="K56" s="21"/>
      <c r="L56" s="17"/>
      <c r="M56" s="17"/>
      <c r="N56" s="17"/>
      <c r="O56" s="18"/>
      <c r="P56" s="18"/>
      <c r="Q56" s="18"/>
      <c r="R56" s="19"/>
      <c r="S56" s="3"/>
      <c r="T56" s="10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23"/>
      <c r="B57" s="31"/>
      <c r="C57" s="32"/>
      <c r="D57" s="32"/>
      <c r="E57" s="32"/>
      <c r="F57" s="33"/>
      <c r="G57" s="24"/>
      <c r="I57" s="20"/>
      <c r="J57" s="20"/>
      <c r="K57" s="21"/>
      <c r="L57" s="17"/>
      <c r="M57" s="17"/>
      <c r="N57" s="17"/>
      <c r="O57" s="18"/>
      <c r="P57" s="18"/>
      <c r="Q57" s="18"/>
      <c r="R57" s="19"/>
      <c r="S57" s="3"/>
      <c r="T57" s="10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23"/>
      <c r="B58" s="31"/>
      <c r="C58" s="32"/>
      <c r="D58" s="32"/>
      <c r="E58" s="32"/>
      <c r="F58" s="33"/>
      <c r="G58" s="24"/>
      <c r="I58" s="20"/>
      <c r="J58" s="20"/>
      <c r="K58" s="21"/>
      <c r="L58" s="17"/>
      <c r="M58" s="17"/>
      <c r="N58" s="17"/>
      <c r="O58" s="18"/>
      <c r="P58" s="18"/>
      <c r="Q58" s="18"/>
      <c r="R58" s="19"/>
      <c r="S58" s="3"/>
      <c r="T58" s="10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23"/>
      <c r="B59" s="31"/>
      <c r="C59" s="32"/>
      <c r="D59" s="32"/>
      <c r="E59" s="32"/>
      <c r="F59" s="33"/>
      <c r="G59" s="24"/>
      <c r="I59" s="20"/>
      <c r="J59" s="20"/>
      <c r="K59" s="21"/>
      <c r="L59" s="17"/>
      <c r="M59" s="17"/>
      <c r="N59" s="17"/>
      <c r="O59" s="18"/>
      <c r="P59" s="18"/>
      <c r="Q59" s="18"/>
      <c r="R59" s="19"/>
      <c r="S59" s="3"/>
      <c r="T59" s="10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x14ac:dyDescent="0.35">
      <c r="A60" s="23"/>
      <c r="B60" s="31"/>
      <c r="C60" s="32"/>
      <c r="D60" s="32"/>
      <c r="E60" s="32"/>
      <c r="F60" s="33"/>
      <c r="G60" s="24"/>
      <c r="I60" s="20"/>
      <c r="J60" s="20"/>
      <c r="K60" s="21"/>
      <c r="L60" s="17"/>
      <c r="M60" s="17"/>
      <c r="N60" s="17"/>
      <c r="O60" s="18"/>
      <c r="P60" s="18"/>
      <c r="Q60" s="18"/>
      <c r="R60" s="19"/>
      <c r="S60" s="3"/>
      <c r="T60" s="10"/>
    </row>
    <row r="61" spans="1:29" ht="21" x14ac:dyDescent="0.35">
      <c r="A61" s="23"/>
      <c r="B61" s="31"/>
      <c r="C61" s="32"/>
      <c r="D61" s="32"/>
      <c r="E61" s="32"/>
      <c r="F61" s="33"/>
      <c r="G61" s="24"/>
      <c r="I61" s="20"/>
      <c r="J61" s="20"/>
      <c r="K61" s="21"/>
      <c r="L61" s="17"/>
      <c r="M61" s="17"/>
      <c r="N61" s="17"/>
      <c r="O61" s="18"/>
      <c r="P61" s="18"/>
      <c r="Q61" s="18"/>
      <c r="R61" s="19"/>
      <c r="S61" s="3"/>
      <c r="T61" s="10"/>
    </row>
    <row r="62" spans="1:29" ht="21" x14ac:dyDescent="0.35">
      <c r="A62" s="23"/>
      <c r="B62" s="31"/>
      <c r="C62" s="32"/>
      <c r="D62" s="32"/>
      <c r="E62" s="32"/>
      <c r="F62" s="33"/>
      <c r="G62" s="24"/>
      <c r="I62" s="20"/>
      <c r="J62" s="20"/>
      <c r="K62" s="21"/>
      <c r="L62" s="17"/>
      <c r="M62" s="17"/>
      <c r="N62" s="17"/>
      <c r="O62" s="18"/>
      <c r="P62" s="18"/>
      <c r="Q62" s="18"/>
      <c r="R62" s="19"/>
      <c r="S62" s="3"/>
      <c r="T62" s="10"/>
    </row>
    <row r="63" spans="1:29" ht="21" x14ac:dyDescent="0.35">
      <c r="A63" s="23"/>
      <c r="B63" s="31"/>
      <c r="C63" s="32"/>
      <c r="D63" s="32"/>
      <c r="E63" s="32"/>
      <c r="F63" s="33"/>
      <c r="G63" s="24"/>
      <c r="I63" s="20"/>
      <c r="J63" s="20"/>
      <c r="K63" s="21"/>
      <c r="L63" s="17"/>
      <c r="M63" s="17"/>
      <c r="N63" s="17"/>
      <c r="O63" s="18"/>
      <c r="P63" s="18"/>
      <c r="Q63" s="18"/>
      <c r="R63" s="19"/>
      <c r="S63" s="3"/>
      <c r="T63" s="10"/>
    </row>
    <row r="64" spans="1:29" ht="21" x14ac:dyDescent="0.35">
      <c r="A64" s="23"/>
      <c r="B64" s="31"/>
      <c r="C64" s="32"/>
      <c r="D64" s="32"/>
      <c r="E64" s="32"/>
      <c r="F64" s="33"/>
      <c r="G64" s="24"/>
      <c r="I64" s="20"/>
      <c r="J64" s="20"/>
      <c r="K64" s="21"/>
      <c r="L64" s="17"/>
      <c r="M64" s="17"/>
      <c r="N64" s="17"/>
      <c r="O64" s="18"/>
      <c r="P64" s="18"/>
      <c r="Q64" s="18"/>
      <c r="R64" s="19"/>
      <c r="S64" s="3"/>
      <c r="T64" s="10"/>
    </row>
    <row r="65" spans="1:20" ht="21" x14ac:dyDescent="0.35">
      <c r="A65" s="23"/>
      <c r="B65" s="31"/>
      <c r="C65" s="32"/>
      <c r="D65" s="32"/>
      <c r="E65" s="32"/>
      <c r="F65" s="33"/>
      <c r="G65" s="24"/>
      <c r="I65" s="20"/>
      <c r="J65" s="20"/>
      <c r="K65" s="21"/>
      <c r="L65" s="17"/>
      <c r="M65" s="17"/>
      <c r="N65" s="17"/>
      <c r="O65" s="18"/>
      <c r="P65" s="18"/>
      <c r="Q65" s="18"/>
      <c r="R65" s="19"/>
      <c r="S65" s="3"/>
      <c r="T65" s="10"/>
    </row>
    <row r="66" spans="1:20" ht="21" x14ac:dyDescent="0.35">
      <c r="A66" s="23"/>
      <c r="B66" s="31"/>
      <c r="C66" s="32"/>
      <c r="D66" s="32"/>
      <c r="E66" s="32"/>
      <c r="F66" s="33"/>
      <c r="G66" s="24"/>
      <c r="I66" s="20"/>
      <c r="J66" s="20"/>
      <c r="K66" s="21"/>
      <c r="L66" s="17"/>
      <c r="M66" s="17"/>
      <c r="N66" s="17"/>
      <c r="O66" s="18"/>
      <c r="P66" s="18"/>
      <c r="Q66" s="18"/>
      <c r="R66" s="19"/>
      <c r="S66" s="3"/>
      <c r="T66" s="10"/>
    </row>
  </sheetData>
  <sortState xmlns:xlrd2="http://schemas.microsoft.com/office/spreadsheetml/2017/richdata2" ref="B4:T31">
    <sortCondition ref="L4:L31"/>
  </sortState>
  <conditionalFormatting sqref="T4:T66 R4:R66">
    <cfRule type="cellIs" dxfId="39" priority="6" operator="greaterThan">
      <formula>6</formula>
    </cfRule>
    <cfRule type="cellIs" dxfId="38" priority="7" operator="greaterThan">
      <formula>6</formula>
    </cfRule>
  </conditionalFormatting>
  <conditionalFormatting sqref="R4:R66">
    <cfRule type="cellIs" dxfId="37" priority="3" operator="greaterThan">
      <formula>6</formula>
    </cfRule>
  </conditionalFormatting>
  <conditionalFormatting sqref="S4:S66">
    <cfRule type="cellIs" dxfId="36" priority="2" operator="greaterThan">
      <formula>52</formula>
    </cfRule>
  </conditionalFormatting>
  <conditionalFormatting sqref="L4:L66">
    <cfRule type="cellIs" dxfId="35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9"/>
  <sheetViews>
    <sheetView zoomScale="60" zoomScaleNormal="60" zoomScalePageLayoutView="60" workbookViewId="0">
      <selection activeCell="B4" sqref="B4:G21"/>
    </sheetView>
  </sheetViews>
  <sheetFormatPr baseColWidth="10" defaultColWidth="11.42578125" defaultRowHeight="15" x14ac:dyDescent="0.25"/>
  <cols>
    <col min="1" max="1" width="6.42578125" customWidth="1"/>
    <col min="2" max="2" width="21.140625" customWidth="1"/>
    <col min="3" max="3" width="9.42578125" customWidth="1"/>
    <col min="4" max="4" width="9" customWidth="1"/>
    <col min="5" max="5" width="7.7109375" customWidth="1"/>
    <col min="6" max="6" width="7.85546875" customWidth="1"/>
    <col min="7" max="7" width="6.42578125" customWidth="1"/>
    <col min="8" max="8" width="5.28515625" customWidth="1"/>
    <col min="9" max="11" width="6.42578125" hidden="1" customWidth="1"/>
    <col min="12" max="14" width="6.42578125" customWidth="1"/>
    <col min="15" max="15" width="9.42578125" hidden="1" customWidth="1"/>
    <col min="16" max="16" width="10.140625" hidden="1" customWidth="1"/>
    <col min="17" max="17" width="11.28515625" hidden="1" customWidth="1"/>
    <col min="18" max="18" width="7.42578125" customWidth="1"/>
    <col min="19" max="19" width="8.28515625" customWidth="1"/>
    <col min="20" max="20" width="9.28515625" customWidth="1"/>
    <col min="21" max="22" width="3" bestFit="1" customWidth="1"/>
    <col min="23" max="24" width="4.42578125" bestFit="1" customWidth="1"/>
    <col min="25" max="25" width="22" customWidth="1"/>
  </cols>
  <sheetData>
    <row r="1" spans="1:29" ht="21" x14ac:dyDescent="0.35">
      <c r="A1" s="1"/>
      <c r="B1" s="22">
        <f>SUM(C4:C114)/SUM(G4:G114)</f>
        <v>6.0383561643835619E-2</v>
      </c>
      <c r="C1" s="1"/>
      <c r="D1" s="1">
        <f>SUM(D4:D124)</f>
        <v>553</v>
      </c>
      <c r="E1" s="1">
        <f>SUM(E4:E124)</f>
        <v>267</v>
      </c>
      <c r="F1" s="1">
        <f>SUM(F4:F124)</f>
        <v>275</v>
      </c>
      <c r="G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35">
      <c r="A2" s="1"/>
      <c r="B2" s="1"/>
      <c r="C2" s="1"/>
      <c r="D2" s="1">
        <v>0.5</v>
      </c>
      <c r="E2" s="1">
        <v>0.25</v>
      </c>
      <c r="F2" s="1">
        <v>0.25</v>
      </c>
      <c r="G2" s="1"/>
      <c r="I2" s="1"/>
      <c r="J2" s="1"/>
      <c r="K2" s="1"/>
      <c r="L2" s="1">
        <v>52</v>
      </c>
      <c r="M2" s="1"/>
      <c r="N2" s="1"/>
      <c r="O2" s="1"/>
      <c r="P2" s="1"/>
      <c r="Q2" s="1"/>
      <c r="R2" s="1">
        <v>6</v>
      </c>
      <c r="S2" s="1">
        <v>54</v>
      </c>
      <c r="T2" s="1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29" ht="21" x14ac:dyDescent="0.35">
      <c r="A3" s="11" t="s">
        <v>10</v>
      </c>
      <c r="B3" s="11" t="s">
        <v>0</v>
      </c>
      <c r="C3" s="11" t="s">
        <v>7</v>
      </c>
      <c r="D3" s="12" t="s">
        <v>1</v>
      </c>
      <c r="E3" s="13" t="s">
        <v>2</v>
      </c>
      <c r="F3" s="14" t="s">
        <v>3</v>
      </c>
      <c r="G3" s="11" t="s">
        <v>8</v>
      </c>
      <c r="I3" s="12" t="s">
        <v>6</v>
      </c>
      <c r="J3" s="13" t="s">
        <v>4</v>
      </c>
      <c r="K3" s="14" t="s">
        <v>5</v>
      </c>
      <c r="L3" s="11" t="s">
        <v>9</v>
      </c>
      <c r="M3" s="11" t="s">
        <v>42</v>
      </c>
      <c r="N3" s="11" t="s">
        <v>43</v>
      </c>
      <c r="O3" s="11"/>
      <c r="P3" s="11"/>
      <c r="Q3" s="11"/>
      <c r="R3" s="15" t="s">
        <v>11</v>
      </c>
      <c r="S3" s="7" t="s">
        <v>40</v>
      </c>
      <c r="T3" s="7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spans="1:29" ht="21" x14ac:dyDescent="0.35">
      <c r="A4" s="11">
        <f t="shared" ref="A4:A21" si="0">C4/B$1</f>
        <v>85.619328493647913</v>
      </c>
      <c r="B4" s="11" t="s">
        <v>88</v>
      </c>
      <c r="C4" s="9">
        <v>5.17</v>
      </c>
      <c r="D4" s="3">
        <v>41</v>
      </c>
      <c r="E4" s="3">
        <v>21</v>
      </c>
      <c r="F4" s="3">
        <v>20</v>
      </c>
      <c r="G4" s="11">
        <f t="shared" ref="G4:G21" si="1">SUM(D4:F4)</f>
        <v>82</v>
      </c>
      <c r="I4" s="20">
        <f t="shared" ref="I4:I21" si="2">ABS(D4/D$2-$G4)</f>
        <v>0</v>
      </c>
      <c r="J4" s="20">
        <f t="shared" ref="J4:J21" si="3">ABS(E4/E$2-$G4)</f>
        <v>2</v>
      </c>
      <c r="K4" s="21">
        <f t="shared" ref="K4:K21" si="4">ABS(F4/F$2-$G4)</f>
        <v>2</v>
      </c>
      <c r="L4" s="17">
        <f t="shared" ref="L4:L21" si="5">SUM(I4:K4)</f>
        <v>4</v>
      </c>
      <c r="M4" s="17">
        <f t="shared" ref="M4:M21" si="6">ABS($D4-$E4-$F4)+ABS($E4-$F4)</f>
        <v>1</v>
      </c>
      <c r="N4" s="17">
        <f t="shared" ref="N4:N21" si="7">ABS($D4-$E4-$F4)+2*ABS($E4-$F4)</f>
        <v>2</v>
      </c>
      <c r="O4" s="18">
        <f t="shared" ref="O4:O21" si="8">I4^2/($G4/D$2)</f>
        <v>0</v>
      </c>
      <c r="P4" s="18">
        <f t="shared" ref="P4:P21" si="9">J4^2/($G4/E$2)</f>
        <v>1.2195121951219513E-2</v>
      </c>
      <c r="Q4" s="18">
        <f t="shared" ref="Q4:Q21" si="10">K4^2/($G4/F$2)</f>
        <v>1.2195121951219513E-2</v>
      </c>
      <c r="R4" s="19">
        <f t="shared" ref="R4:R21" si="11">SUM(O4:Q4)</f>
        <v>2.4390243902439025E-2</v>
      </c>
      <c r="S4" s="3">
        <f t="shared" ref="S4:S21" si="12">ABS(3*D4-G4)+ABS(3*E4-G4)+ABS(3*F4-G4)</f>
        <v>82</v>
      </c>
      <c r="T4" s="10">
        <f t="array" ref="T4">SUM((D4:F4-G4/3)^2)/(G4/3)</f>
        <v>10.268292682926829</v>
      </c>
      <c r="U4" s="1"/>
      <c r="V4" s="1"/>
      <c r="W4" s="2"/>
      <c r="X4" s="2"/>
      <c r="Y4" s="1"/>
      <c r="Z4" s="1"/>
      <c r="AA4" s="1"/>
      <c r="AB4" s="1"/>
      <c r="AC4" s="1"/>
    </row>
    <row r="5" spans="1:29" ht="21" x14ac:dyDescent="0.35">
      <c r="A5" s="11">
        <f t="shared" si="0"/>
        <v>64.918330308529946</v>
      </c>
      <c r="B5" s="11" t="s">
        <v>33</v>
      </c>
      <c r="C5" s="9">
        <v>3.92</v>
      </c>
      <c r="D5" s="3">
        <v>32</v>
      </c>
      <c r="E5" s="3">
        <v>18</v>
      </c>
      <c r="F5" s="3">
        <v>17</v>
      </c>
      <c r="G5" s="11">
        <f t="shared" si="1"/>
        <v>67</v>
      </c>
      <c r="I5" s="20">
        <f t="shared" si="2"/>
        <v>3</v>
      </c>
      <c r="J5" s="20">
        <f t="shared" si="3"/>
        <v>5</v>
      </c>
      <c r="K5" s="21">
        <f t="shared" si="4"/>
        <v>1</v>
      </c>
      <c r="L5" s="17">
        <f t="shared" si="5"/>
        <v>9</v>
      </c>
      <c r="M5" s="17">
        <f t="shared" si="6"/>
        <v>4</v>
      </c>
      <c r="N5" s="17">
        <f t="shared" si="7"/>
        <v>5</v>
      </c>
      <c r="O5" s="18">
        <f t="shared" si="8"/>
        <v>6.7164179104477612E-2</v>
      </c>
      <c r="P5" s="18">
        <f t="shared" si="9"/>
        <v>9.3283582089552244E-2</v>
      </c>
      <c r="Q5" s="18">
        <f t="shared" si="10"/>
        <v>3.7313432835820895E-3</v>
      </c>
      <c r="R5" s="19">
        <f t="shared" si="11"/>
        <v>0.16417910447761197</v>
      </c>
      <c r="S5" s="3">
        <f t="shared" si="12"/>
        <v>58</v>
      </c>
      <c r="T5" s="10">
        <f t="array" ref="T5">SUM((D5:F5-G5/3)^2)/(G5/3)</f>
        <v>6.298507462686568</v>
      </c>
      <c r="U5" s="1"/>
      <c r="V5" s="1"/>
      <c r="W5" s="1"/>
      <c r="X5" s="1"/>
      <c r="Y5" s="1"/>
      <c r="Z5" s="1"/>
      <c r="AA5" s="1"/>
      <c r="AB5" s="1"/>
      <c r="AC5" s="1"/>
    </row>
    <row r="6" spans="1:29" ht="21" x14ac:dyDescent="0.35">
      <c r="A6" s="11">
        <f t="shared" si="0"/>
        <v>61.440562613430124</v>
      </c>
      <c r="B6" s="11" t="s">
        <v>68</v>
      </c>
      <c r="C6" s="9">
        <v>3.71</v>
      </c>
      <c r="D6" s="3">
        <v>30</v>
      </c>
      <c r="E6" s="3">
        <v>14</v>
      </c>
      <c r="F6" s="3">
        <v>17</v>
      </c>
      <c r="G6" s="11">
        <f t="shared" si="1"/>
        <v>61</v>
      </c>
      <c r="I6" s="20">
        <f t="shared" si="2"/>
        <v>1</v>
      </c>
      <c r="J6" s="20">
        <f t="shared" si="3"/>
        <v>5</v>
      </c>
      <c r="K6" s="21">
        <f t="shared" si="4"/>
        <v>7</v>
      </c>
      <c r="L6" s="17">
        <f t="shared" si="5"/>
        <v>13</v>
      </c>
      <c r="M6" s="17">
        <f t="shared" si="6"/>
        <v>4</v>
      </c>
      <c r="N6" s="17">
        <f t="shared" si="7"/>
        <v>7</v>
      </c>
      <c r="O6" s="18">
        <f t="shared" si="8"/>
        <v>8.1967213114754103E-3</v>
      </c>
      <c r="P6" s="18">
        <f t="shared" si="9"/>
        <v>0.10245901639344263</v>
      </c>
      <c r="Q6" s="18">
        <f t="shared" si="10"/>
        <v>0.20081967213114754</v>
      </c>
      <c r="R6" s="19">
        <f t="shared" si="11"/>
        <v>0.31147540983606559</v>
      </c>
      <c r="S6" s="3">
        <f t="shared" si="12"/>
        <v>58</v>
      </c>
      <c r="T6" s="10">
        <f t="array" ref="T6">SUM((D6:F6-G6/3)^2)/(G6/3)</f>
        <v>7.114754098360657</v>
      </c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11">
        <f t="shared" si="0"/>
        <v>61.440562613430124</v>
      </c>
      <c r="B7" s="11" t="s">
        <v>87</v>
      </c>
      <c r="C7" s="9">
        <v>3.71</v>
      </c>
      <c r="D7" s="3">
        <v>29</v>
      </c>
      <c r="E7" s="3">
        <v>16</v>
      </c>
      <c r="F7" s="3">
        <v>18</v>
      </c>
      <c r="G7" s="11">
        <f t="shared" si="1"/>
        <v>63</v>
      </c>
      <c r="I7" s="20">
        <f t="shared" si="2"/>
        <v>5</v>
      </c>
      <c r="J7" s="20">
        <f t="shared" si="3"/>
        <v>1</v>
      </c>
      <c r="K7" s="21">
        <f t="shared" si="4"/>
        <v>9</v>
      </c>
      <c r="L7" s="17">
        <f t="shared" si="5"/>
        <v>15</v>
      </c>
      <c r="M7" s="17">
        <f t="shared" si="6"/>
        <v>7</v>
      </c>
      <c r="N7" s="17">
        <f t="shared" si="7"/>
        <v>9</v>
      </c>
      <c r="O7" s="18">
        <f t="shared" si="8"/>
        <v>0.1984126984126984</v>
      </c>
      <c r="P7" s="18">
        <f t="shared" si="9"/>
        <v>3.968253968253968E-3</v>
      </c>
      <c r="Q7" s="18">
        <f t="shared" si="10"/>
        <v>0.32142857142857145</v>
      </c>
      <c r="R7" s="19">
        <f t="shared" si="11"/>
        <v>0.52380952380952384</v>
      </c>
      <c r="S7" s="3">
        <f t="shared" si="12"/>
        <v>48</v>
      </c>
      <c r="T7" s="10">
        <f t="array" ref="T7">SUM((D7:F7-G7/3)^2)/(G7/3)</f>
        <v>4.666666666666667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11">
        <f t="shared" si="0"/>
        <v>54.650635208711428</v>
      </c>
      <c r="B8" s="11" t="s">
        <v>79</v>
      </c>
      <c r="C8" s="11">
        <v>3.3</v>
      </c>
      <c r="D8" s="11">
        <v>27</v>
      </c>
      <c r="E8" s="11">
        <v>16</v>
      </c>
      <c r="F8" s="11">
        <v>12</v>
      </c>
      <c r="G8" s="11">
        <f t="shared" si="1"/>
        <v>55</v>
      </c>
      <c r="I8" s="20">
        <f t="shared" si="2"/>
        <v>1</v>
      </c>
      <c r="J8" s="20">
        <f t="shared" si="3"/>
        <v>9</v>
      </c>
      <c r="K8" s="21">
        <f t="shared" si="4"/>
        <v>7</v>
      </c>
      <c r="L8" s="17">
        <f t="shared" si="5"/>
        <v>17</v>
      </c>
      <c r="M8" s="17">
        <f t="shared" si="6"/>
        <v>5</v>
      </c>
      <c r="N8" s="17">
        <f t="shared" si="7"/>
        <v>9</v>
      </c>
      <c r="O8" s="18">
        <f t="shared" si="8"/>
        <v>9.0909090909090905E-3</v>
      </c>
      <c r="P8" s="18">
        <f t="shared" si="9"/>
        <v>0.36818181818181817</v>
      </c>
      <c r="Q8" s="18">
        <f t="shared" si="10"/>
        <v>0.22272727272727272</v>
      </c>
      <c r="R8" s="19">
        <f t="shared" si="11"/>
        <v>0.6</v>
      </c>
      <c r="S8" s="3">
        <f t="shared" si="12"/>
        <v>52</v>
      </c>
      <c r="T8" s="10">
        <f t="array" ref="T8">SUM((D8:F8-G8/3)^2)/(G8/3)</f>
        <v>6.581818181818182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11">
        <f t="shared" si="0"/>
        <v>58.79083484573502</v>
      </c>
      <c r="B9" s="11" t="s">
        <v>84</v>
      </c>
      <c r="C9" s="11">
        <v>3.55</v>
      </c>
      <c r="D9" s="11">
        <v>32</v>
      </c>
      <c r="E9" s="11">
        <v>12</v>
      </c>
      <c r="F9" s="11">
        <v>15</v>
      </c>
      <c r="G9" s="11">
        <f t="shared" si="1"/>
        <v>59</v>
      </c>
      <c r="I9" s="20">
        <f t="shared" si="2"/>
        <v>5</v>
      </c>
      <c r="J9" s="20">
        <f t="shared" si="3"/>
        <v>11</v>
      </c>
      <c r="K9" s="21">
        <f t="shared" si="4"/>
        <v>1</v>
      </c>
      <c r="L9" s="17">
        <f t="shared" si="5"/>
        <v>17</v>
      </c>
      <c r="M9" s="17">
        <f t="shared" si="6"/>
        <v>8</v>
      </c>
      <c r="N9" s="17">
        <f t="shared" si="7"/>
        <v>11</v>
      </c>
      <c r="O9" s="18">
        <f t="shared" si="8"/>
        <v>0.21186440677966101</v>
      </c>
      <c r="P9" s="18">
        <f t="shared" si="9"/>
        <v>0.51271186440677963</v>
      </c>
      <c r="Q9" s="18">
        <f t="shared" si="10"/>
        <v>4.2372881355932203E-3</v>
      </c>
      <c r="R9" s="19">
        <f t="shared" si="11"/>
        <v>0.72881355932203384</v>
      </c>
      <c r="S9" s="3">
        <f t="shared" si="12"/>
        <v>74</v>
      </c>
      <c r="T9" s="10">
        <f t="array" ref="T9">SUM((D9:F9-G9/3)^2)/(G9/3)</f>
        <v>11.830508474576272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11">
        <f t="shared" si="0"/>
        <v>61.77177858439201</v>
      </c>
      <c r="B10" s="11" t="s">
        <v>86</v>
      </c>
      <c r="C10" s="9">
        <v>3.73</v>
      </c>
      <c r="D10" s="3">
        <v>31</v>
      </c>
      <c r="E10" s="3">
        <v>17</v>
      </c>
      <c r="F10" s="3">
        <v>13</v>
      </c>
      <c r="G10" s="11">
        <f t="shared" si="1"/>
        <v>61</v>
      </c>
      <c r="I10" s="20">
        <f t="shared" si="2"/>
        <v>1</v>
      </c>
      <c r="J10" s="20">
        <f t="shared" si="3"/>
        <v>7</v>
      </c>
      <c r="K10" s="21">
        <f t="shared" si="4"/>
        <v>9</v>
      </c>
      <c r="L10" s="17">
        <f t="shared" si="5"/>
        <v>17</v>
      </c>
      <c r="M10" s="17">
        <f t="shared" si="6"/>
        <v>5</v>
      </c>
      <c r="N10" s="17">
        <f t="shared" si="7"/>
        <v>9</v>
      </c>
      <c r="O10" s="18">
        <f t="shared" si="8"/>
        <v>8.1967213114754103E-3</v>
      </c>
      <c r="P10" s="18">
        <f t="shared" si="9"/>
        <v>0.20081967213114754</v>
      </c>
      <c r="Q10" s="18">
        <f t="shared" si="10"/>
        <v>0.33196721311475408</v>
      </c>
      <c r="R10" s="19">
        <f t="shared" si="11"/>
        <v>0.54098360655737698</v>
      </c>
      <c r="S10" s="3">
        <f t="shared" si="12"/>
        <v>64</v>
      </c>
      <c r="T10" s="10">
        <f t="array" ref="T10">SUM((D10:F10-G10/3)^2)/(G10/3)</f>
        <v>8.7868852459016402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11">
        <f t="shared" si="0"/>
        <v>70.880217785843925</v>
      </c>
      <c r="B11" s="11" t="s">
        <v>90</v>
      </c>
      <c r="C11" s="9">
        <v>4.28</v>
      </c>
      <c r="D11" s="3">
        <v>32</v>
      </c>
      <c r="E11" s="3">
        <v>20</v>
      </c>
      <c r="F11" s="3">
        <v>17</v>
      </c>
      <c r="G11" s="11">
        <f t="shared" si="1"/>
        <v>69</v>
      </c>
      <c r="I11" s="20">
        <f t="shared" si="2"/>
        <v>5</v>
      </c>
      <c r="J11" s="20">
        <f t="shared" si="3"/>
        <v>11</v>
      </c>
      <c r="K11" s="21">
        <f t="shared" si="4"/>
        <v>1</v>
      </c>
      <c r="L11" s="17">
        <f t="shared" si="5"/>
        <v>17</v>
      </c>
      <c r="M11" s="17">
        <f t="shared" si="6"/>
        <v>8</v>
      </c>
      <c r="N11" s="17">
        <f t="shared" si="7"/>
        <v>11</v>
      </c>
      <c r="O11" s="18">
        <f t="shared" si="8"/>
        <v>0.18115942028985507</v>
      </c>
      <c r="P11" s="18">
        <f t="shared" si="9"/>
        <v>0.43840579710144928</v>
      </c>
      <c r="Q11" s="18">
        <f t="shared" si="10"/>
        <v>3.6231884057971015E-3</v>
      </c>
      <c r="R11" s="19">
        <f t="shared" si="11"/>
        <v>0.62318840579710144</v>
      </c>
      <c r="S11" s="3">
        <f t="shared" si="12"/>
        <v>54</v>
      </c>
      <c r="T11" s="10">
        <f t="array" ref="T11">SUM((D11:F11-G11/3)^2)/(G11/3)</f>
        <v>5.4782608695652177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11">
        <f t="shared" si="0"/>
        <v>63.427858439201451</v>
      </c>
      <c r="B12" s="11" t="s">
        <v>80</v>
      </c>
      <c r="C12" s="11">
        <v>3.83</v>
      </c>
      <c r="D12" s="11">
        <v>34</v>
      </c>
      <c r="E12" s="11">
        <v>13</v>
      </c>
      <c r="F12" s="11">
        <v>17</v>
      </c>
      <c r="G12" s="11">
        <f t="shared" si="1"/>
        <v>64</v>
      </c>
      <c r="I12" s="20">
        <f t="shared" si="2"/>
        <v>4</v>
      </c>
      <c r="J12" s="20">
        <f t="shared" si="3"/>
        <v>12</v>
      </c>
      <c r="K12" s="21">
        <f t="shared" si="4"/>
        <v>4</v>
      </c>
      <c r="L12" s="17">
        <f t="shared" si="5"/>
        <v>20</v>
      </c>
      <c r="M12" s="17">
        <f t="shared" si="6"/>
        <v>8</v>
      </c>
      <c r="N12" s="17">
        <f t="shared" si="7"/>
        <v>12</v>
      </c>
      <c r="O12" s="18">
        <f t="shared" si="8"/>
        <v>0.125</v>
      </c>
      <c r="P12" s="18">
        <f t="shared" si="9"/>
        <v>0.5625</v>
      </c>
      <c r="Q12" s="18">
        <f t="shared" si="10"/>
        <v>6.25E-2</v>
      </c>
      <c r="R12" s="19">
        <f t="shared" si="11"/>
        <v>0.75</v>
      </c>
      <c r="S12" s="3">
        <f t="shared" si="12"/>
        <v>76</v>
      </c>
      <c r="T12" s="10">
        <f t="array" ref="T12">SUM((D12:F12-G12/3)^2)/(G12/3)</f>
        <v>11.656250000000002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11">
        <f t="shared" si="0"/>
        <v>48.854355716878402</v>
      </c>
      <c r="B13" s="11" t="s">
        <v>63</v>
      </c>
      <c r="C13" s="9">
        <v>2.95</v>
      </c>
      <c r="D13" s="3">
        <v>27</v>
      </c>
      <c r="E13" s="3">
        <v>12</v>
      </c>
      <c r="F13" s="3">
        <v>8</v>
      </c>
      <c r="G13" s="11">
        <f t="shared" si="1"/>
        <v>47</v>
      </c>
      <c r="I13" s="20">
        <f t="shared" si="2"/>
        <v>7</v>
      </c>
      <c r="J13" s="20">
        <f t="shared" si="3"/>
        <v>1</v>
      </c>
      <c r="K13" s="21">
        <f t="shared" si="4"/>
        <v>15</v>
      </c>
      <c r="L13" s="17">
        <f t="shared" si="5"/>
        <v>23</v>
      </c>
      <c r="M13" s="17">
        <f t="shared" si="6"/>
        <v>11</v>
      </c>
      <c r="N13" s="17">
        <f t="shared" si="7"/>
        <v>15</v>
      </c>
      <c r="O13" s="18">
        <f t="shared" si="8"/>
        <v>0.52127659574468088</v>
      </c>
      <c r="P13" s="18">
        <f t="shared" si="9"/>
        <v>5.3191489361702126E-3</v>
      </c>
      <c r="Q13" s="18">
        <f t="shared" si="10"/>
        <v>1.196808510638298</v>
      </c>
      <c r="R13" s="19">
        <f t="shared" si="11"/>
        <v>1.7234042553191491</v>
      </c>
      <c r="S13" s="3">
        <f t="shared" si="12"/>
        <v>68</v>
      </c>
      <c r="T13" s="10">
        <f t="array" ref="T13">SUM((D13:F13-G13/3)^2)/(G13/3)</f>
        <v>12.808510638297872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11">
        <f t="shared" si="0"/>
        <v>29.809437386569872</v>
      </c>
      <c r="B14" s="11" t="s">
        <v>89</v>
      </c>
      <c r="C14" s="9">
        <v>1.8</v>
      </c>
      <c r="D14" s="3">
        <v>15</v>
      </c>
      <c r="E14" s="3">
        <v>5</v>
      </c>
      <c r="F14" s="3">
        <v>11</v>
      </c>
      <c r="G14" s="11">
        <f t="shared" si="1"/>
        <v>31</v>
      </c>
      <c r="I14" s="20">
        <f t="shared" si="2"/>
        <v>1</v>
      </c>
      <c r="J14" s="20">
        <f t="shared" si="3"/>
        <v>11</v>
      </c>
      <c r="K14" s="21">
        <f t="shared" si="4"/>
        <v>13</v>
      </c>
      <c r="L14" s="17">
        <f t="shared" si="5"/>
        <v>25</v>
      </c>
      <c r="M14" s="17">
        <f t="shared" si="6"/>
        <v>7</v>
      </c>
      <c r="N14" s="17">
        <f t="shared" si="7"/>
        <v>13</v>
      </c>
      <c r="O14" s="18">
        <f t="shared" si="8"/>
        <v>1.6129032258064516E-2</v>
      </c>
      <c r="P14" s="18">
        <f t="shared" si="9"/>
        <v>0.97580645161290325</v>
      </c>
      <c r="Q14" s="18">
        <f t="shared" si="10"/>
        <v>1.3629032258064515</v>
      </c>
      <c r="R14" s="19">
        <f t="shared" si="11"/>
        <v>2.354838709677419</v>
      </c>
      <c r="S14" s="3">
        <f t="shared" si="12"/>
        <v>32</v>
      </c>
      <c r="T14" s="10">
        <f t="array" ref="T14">SUM((D14:F14-G14/3)^2)/(G14/3)</f>
        <v>4.9032258064516121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11">
        <f t="shared" si="0"/>
        <v>57.134754990925593</v>
      </c>
      <c r="B15" s="11" t="s">
        <v>83</v>
      </c>
      <c r="C15" s="11">
        <v>3.45</v>
      </c>
      <c r="D15" s="11">
        <v>33</v>
      </c>
      <c r="E15" s="11">
        <v>10</v>
      </c>
      <c r="F15" s="11">
        <v>14</v>
      </c>
      <c r="G15" s="11">
        <f t="shared" si="1"/>
        <v>57</v>
      </c>
      <c r="I15" s="20">
        <f t="shared" si="2"/>
        <v>9</v>
      </c>
      <c r="J15" s="20">
        <f t="shared" si="3"/>
        <v>17</v>
      </c>
      <c r="K15" s="21">
        <f t="shared" si="4"/>
        <v>1</v>
      </c>
      <c r="L15" s="17">
        <f t="shared" si="5"/>
        <v>27</v>
      </c>
      <c r="M15" s="17">
        <f t="shared" si="6"/>
        <v>13</v>
      </c>
      <c r="N15" s="17">
        <f t="shared" si="7"/>
        <v>17</v>
      </c>
      <c r="O15" s="18">
        <f t="shared" si="8"/>
        <v>0.71052631578947367</v>
      </c>
      <c r="P15" s="18">
        <f t="shared" si="9"/>
        <v>1.2675438596491229</v>
      </c>
      <c r="Q15" s="18">
        <f t="shared" si="10"/>
        <v>4.3859649122807015E-3</v>
      </c>
      <c r="R15" s="19">
        <f t="shared" si="11"/>
        <v>1.9824561403508771</v>
      </c>
      <c r="S15" s="3">
        <f t="shared" si="12"/>
        <v>84</v>
      </c>
      <c r="T15" s="10">
        <f t="array" ref="T15">SUM((D15:F15-G15/3)^2)/(G15/3)</f>
        <v>15.894736842105264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A16" s="11">
        <f t="shared" si="0"/>
        <v>53.656987295825772</v>
      </c>
      <c r="B16" s="11" t="s">
        <v>91</v>
      </c>
      <c r="C16" s="9">
        <v>3.24</v>
      </c>
      <c r="D16" s="3">
        <v>19</v>
      </c>
      <c r="E16" s="3">
        <v>18</v>
      </c>
      <c r="F16" s="3">
        <v>13</v>
      </c>
      <c r="G16" s="11">
        <f t="shared" si="1"/>
        <v>50</v>
      </c>
      <c r="I16" s="20">
        <f t="shared" si="2"/>
        <v>12</v>
      </c>
      <c r="J16" s="20">
        <f t="shared" si="3"/>
        <v>22</v>
      </c>
      <c r="K16" s="21">
        <f t="shared" si="4"/>
        <v>2</v>
      </c>
      <c r="L16" s="17">
        <f t="shared" si="5"/>
        <v>36</v>
      </c>
      <c r="M16" s="17">
        <f t="shared" si="6"/>
        <v>17</v>
      </c>
      <c r="N16" s="17">
        <f t="shared" si="7"/>
        <v>22</v>
      </c>
      <c r="O16" s="18">
        <f t="shared" si="8"/>
        <v>1.44</v>
      </c>
      <c r="P16" s="18">
        <f t="shared" si="9"/>
        <v>2.42</v>
      </c>
      <c r="Q16" s="18">
        <f t="shared" si="10"/>
        <v>0.02</v>
      </c>
      <c r="R16" s="19">
        <f t="shared" si="11"/>
        <v>3.88</v>
      </c>
      <c r="S16" s="3">
        <f t="shared" si="12"/>
        <v>22</v>
      </c>
      <c r="T16" s="10">
        <f t="array" ref="T16">SUM((D16:F16-G16/3)^2)/(G16/3)</f>
        <v>1.24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11">
        <f t="shared" si="0"/>
        <v>72.867513611615252</v>
      </c>
      <c r="B17" s="11" t="s">
        <v>78</v>
      </c>
      <c r="C17" s="11">
        <v>4.4000000000000004</v>
      </c>
      <c r="D17" s="11">
        <v>44</v>
      </c>
      <c r="E17" s="11">
        <v>13</v>
      </c>
      <c r="F17" s="11">
        <v>18</v>
      </c>
      <c r="G17" s="11">
        <f t="shared" si="1"/>
        <v>75</v>
      </c>
      <c r="I17" s="16">
        <f t="shared" si="2"/>
        <v>13</v>
      </c>
      <c r="J17" s="13">
        <f t="shared" si="3"/>
        <v>23</v>
      </c>
      <c r="K17" s="14">
        <f t="shared" si="4"/>
        <v>3</v>
      </c>
      <c r="L17" s="17">
        <f t="shared" si="5"/>
        <v>39</v>
      </c>
      <c r="M17" s="17">
        <f t="shared" si="6"/>
        <v>18</v>
      </c>
      <c r="N17" s="17">
        <f t="shared" si="7"/>
        <v>23</v>
      </c>
      <c r="O17" s="18">
        <f t="shared" si="8"/>
        <v>1.1266666666666667</v>
      </c>
      <c r="P17" s="18">
        <f t="shared" si="9"/>
        <v>1.7633333333333334</v>
      </c>
      <c r="Q17" s="18">
        <f t="shared" si="10"/>
        <v>0.03</v>
      </c>
      <c r="R17" s="19">
        <f t="shared" si="11"/>
        <v>2.92</v>
      </c>
      <c r="S17" s="3">
        <f t="shared" si="12"/>
        <v>114</v>
      </c>
      <c r="T17" s="10">
        <f t="array" ref="T17">SUM((D17:F17-G17/3)^2)/(G17/3)</f>
        <v>22.16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11">
        <f t="shared" si="0"/>
        <v>61.274954627949185</v>
      </c>
      <c r="B18" s="11" t="s">
        <v>19</v>
      </c>
      <c r="C18" s="9">
        <v>3.7</v>
      </c>
      <c r="D18" s="3">
        <v>38</v>
      </c>
      <c r="E18" s="3">
        <v>14</v>
      </c>
      <c r="F18" s="3">
        <v>11</v>
      </c>
      <c r="G18" s="11">
        <f t="shared" si="1"/>
        <v>63</v>
      </c>
      <c r="I18" s="20">
        <f t="shared" si="2"/>
        <v>13</v>
      </c>
      <c r="J18" s="20">
        <f t="shared" si="3"/>
        <v>7</v>
      </c>
      <c r="K18" s="21">
        <f t="shared" si="4"/>
        <v>19</v>
      </c>
      <c r="L18" s="17">
        <f t="shared" si="5"/>
        <v>39</v>
      </c>
      <c r="M18" s="17">
        <f t="shared" si="6"/>
        <v>16</v>
      </c>
      <c r="N18" s="17">
        <f t="shared" si="7"/>
        <v>19</v>
      </c>
      <c r="O18" s="18">
        <f t="shared" si="8"/>
        <v>1.3412698412698412</v>
      </c>
      <c r="P18" s="18">
        <f t="shared" si="9"/>
        <v>0.19444444444444445</v>
      </c>
      <c r="Q18" s="18">
        <f t="shared" si="10"/>
        <v>1.4325396825396826</v>
      </c>
      <c r="R18" s="19">
        <f t="shared" si="11"/>
        <v>2.9682539682539684</v>
      </c>
      <c r="S18" s="3">
        <f t="shared" si="12"/>
        <v>102</v>
      </c>
      <c r="T18" s="10">
        <f t="array" ref="T18">SUM((D18:F18-G18/3)^2)/(G18/3)</f>
        <v>20.857142857142858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11">
        <f t="shared" si="0"/>
        <v>63.759074410163336</v>
      </c>
      <c r="B19" s="11" t="s">
        <v>85</v>
      </c>
      <c r="C19" s="9">
        <v>3.85</v>
      </c>
      <c r="D19" s="3">
        <v>36</v>
      </c>
      <c r="E19" s="3">
        <v>10</v>
      </c>
      <c r="F19" s="3">
        <v>19</v>
      </c>
      <c r="G19" s="11">
        <f t="shared" si="1"/>
        <v>65</v>
      </c>
      <c r="I19" s="20">
        <f t="shared" si="2"/>
        <v>7</v>
      </c>
      <c r="J19" s="20">
        <f t="shared" si="3"/>
        <v>25</v>
      </c>
      <c r="K19" s="21">
        <f t="shared" si="4"/>
        <v>11</v>
      </c>
      <c r="L19" s="17">
        <f t="shared" si="5"/>
        <v>43</v>
      </c>
      <c r="M19" s="17">
        <f t="shared" si="6"/>
        <v>16</v>
      </c>
      <c r="N19" s="17">
        <f t="shared" si="7"/>
        <v>25</v>
      </c>
      <c r="O19" s="18">
        <f t="shared" si="8"/>
        <v>0.37692307692307692</v>
      </c>
      <c r="P19" s="18">
        <f t="shared" si="9"/>
        <v>2.4038461538461537</v>
      </c>
      <c r="Q19" s="18">
        <f t="shared" si="10"/>
        <v>0.4653846153846154</v>
      </c>
      <c r="R19" s="19">
        <f t="shared" si="11"/>
        <v>3.2461538461538462</v>
      </c>
      <c r="S19" s="3">
        <f t="shared" si="12"/>
        <v>86</v>
      </c>
      <c r="T19" s="10">
        <f t="array" ref="T19">SUM((D19:F19-G19/3)^2)/(G19/3)</f>
        <v>16.092307692307692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11">
        <f t="shared" si="0"/>
        <v>65.083938294010892</v>
      </c>
      <c r="B20" s="11" t="s">
        <v>81</v>
      </c>
      <c r="C20" s="11">
        <v>3.93</v>
      </c>
      <c r="D20" s="11">
        <v>29</v>
      </c>
      <c r="E20" s="11">
        <v>13</v>
      </c>
      <c r="F20" s="11">
        <v>24</v>
      </c>
      <c r="G20" s="11">
        <f t="shared" si="1"/>
        <v>66</v>
      </c>
      <c r="I20" s="20">
        <f t="shared" si="2"/>
        <v>8</v>
      </c>
      <c r="J20" s="20">
        <f t="shared" si="3"/>
        <v>14</v>
      </c>
      <c r="K20" s="21">
        <f t="shared" si="4"/>
        <v>30</v>
      </c>
      <c r="L20" s="17">
        <f t="shared" si="5"/>
        <v>52</v>
      </c>
      <c r="M20" s="17">
        <f t="shared" si="6"/>
        <v>19</v>
      </c>
      <c r="N20" s="17">
        <f t="shared" si="7"/>
        <v>30</v>
      </c>
      <c r="O20" s="18">
        <f t="shared" si="8"/>
        <v>0.48484848484848486</v>
      </c>
      <c r="P20" s="18">
        <f t="shared" si="9"/>
        <v>0.74242424242424243</v>
      </c>
      <c r="Q20" s="18">
        <f t="shared" si="10"/>
        <v>3.4090909090909092</v>
      </c>
      <c r="R20" s="19">
        <f t="shared" si="11"/>
        <v>4.6363636363636367</v>
      </c>
      <c r="S20" s="3">
        <f t="shared" si="12"/>
        <v>54</v>
      </c>
      <c r="T20" s="10">
        <f t="array" ref="T20">SUM((D20:F20-G20/3)^2)/(G20/3)</f>
        <v>6.0909090909090908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1" x14ac:dyDescent="0.35">
      <c r="A21" s="11">
        <f t="shared" si="0"/>
        <v>59.618874773139744</v>
      </c>
      <c r="B21" s="11" t="s">
        <v>82</v>
      </c>
      <c r="C21" s="11">
        <v>3.6</v>
      </c>
      <c r="D21" s="11">
        <v>24</v>
      </c>
      <c r="E21" s="11">
        <v>25</v>
      </c>
      <c r="F21" s="11">
        <v>11</v>
      </c>
      <c r="G21" s="11">
        <f t="shared" si="1"/>
        <v>60</v>
      </c>
      <c r="I21" s="20">
        <f t="shared" si="2"/>
        <v>12</v>
      </c>
      <c r="J21" s="20">
        <f t="shared" si="3"/>
        <v>40</v>
      </c>
      <c r="K21" s="21">
        <f t="shared" si="4"/>
        <v>16</v>
      </c>
      <c r="L21" s="17">
        <f t="shared" si="5"/>
        <v>68</v>
      </c>
      <c r="M21" s="17">
        <f t="shared" si="6"/>
        <v>26</v>
      </c>
      <c r="N21" s="17">
        <f t="shared" si="7"/>
        <v>40</v>
      </c>
      <c r="O21" s="18">
        <f t="shared" si="8"/>
        <v>1.2</v>
      </c>
      <c r="P21" s="18">
        <f t="shared" si="9"/>
        <v>6.666666666666667</v>
      </c>
      <c r="Q21" s="18">
        <f t="shared" si="10"/>
        <v>1.0666666666666667</v>
      </c>
      <c r="R21" s="19">
        <f t="shared" si="11"/>
        <v>8.9333333333333336</v>
      </c>
      <c r="S21" s="3">
        <f t="shared" si="12"/>
        <v>54</v>
      </c>
      <c r="T21" s="10">
        <f t="array" ref="T21">SUM((D21:F21-G21/3)^2)/(G21/3)</f>
        <v>6.1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35">
      <c r="A22" s="11"/>
      <c r="B22" s="11"/>
      <c r="C22" s="9"/>
      <c r="D22" s="3"/>
      <c r="E22" s="3"/>
      <c r="F22" s="3"/>
      <c r="G22" s="11"/>
      <c r="I22" s="20"/>
      <c r="J22" s="20"/>
      <c r="K22" s="21"/>
      <c r="L22" s="17"/>
      <c r="M22" s="17"/>
      <c r="N22" s="17"/>
      <c r="O22" s="18"/>
      <c r="P22" s="18"/>
      <c r="Q22" s="18"/>
      <c r="R22" s="19"/>
      <c r="S22" s="3"/>
      <c r="T22" s="10"/>
      <c r="U22" s="1"/>
      <c r="V22" s="1"/>
      <c r="W22" s="1"/>
      <c r="X22" s="1"/>
      <c r="Y22" s="1"/>
      <c r="Z22" s="1"/>
      <c r="AA22" s="1"/>
      <c r="AB22" s="1"/>
      <c r="AC22" s="1"/>
    </row>
    <row r="23" spans="1:29" ht="21" x14ac:dyDescent="0.35">
      <c r="A23" s="11"/>
      <c r="B23" s="11"/>
      <c r="C23" s="9"/>
      <c r="D23" s="3"/>
      <c r="E23" s="3"/>
      <c r="F23" s="3"/>
      <c r="G23" s="11"/>
      <c r="I23" s="20"/>
      <c r="J23" s="20"/>
      <c r="K23" s="21"/>
      <c r="L23" s="17"/>
      <c r="M23" s="17"/>
      <c r="N23" s="17"/>
      <c r="O23" s="18"/>
      <c r="P23" s="18"/>
      <c r="Q23" s="18"/>
      <c r="R23" s="19"/>
      <c r="S23" s="3"/>
      <c r="T23" s="10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x14ac:dyDescent="0.35">
      <c r="A24" s="11"/>
      <c r="B24" s="11"/>
      <c r="C24" s="9"/>
      <c r="D24" s="3"/>
      <c r="E24" s="3"/>
      <c r="F24" s="3"/>
      <c r="G24" s="11"/>
      <c r="I24" s="20"/>
      <c r="J24" s="20"/>
      <c r="K24" s="21"/>
      <c r="L24" s="17"/>
      <c r="M24" s="17"/>
      <c r="N24" s="17"/>
      <c r="O24" s="18"/>
      <c r="P24" s="18"/>
      <c r="Q24" s="18"/>
      <c r="R24" s="19"/>
      <c r="S24" s="3"/>
      <c r="T24" s="10"/>
      <c r="U24" s="1"/>
      <c r="V24" s="1"/>
      <c r="W24" s="1"/>
      <c r="X24" s="1"/>
      <c r="Y24" s="1"/>
      <c r="Z24" s="1"/>
      <c r="AA24" s="1"/>
      <c r="AB24" s="1"/>
      <c r="AC24" s="1"/>
    </row>
    <row r="25" spans="1:29" ht="21" x14ac:dyDescent="0.35">
      <c r="A25" s="11"/>
      <c r="B25" s="11"/>
      <c r="C25" s="9"/>
      <c r="D25" s="3"/>
      <c r="E25" s="3"/>
      <c r="F25" s="3"/>
      <c r="G25" s="11"/>
      <c r="I25" s="20"/>
      <c r="J25" s="20"/>
      <c r="K25" s="21"/>
      <c r="L25" s="17"/>
      <c r="M25" s="17"/>
      <c r="N25" s="17"/>
      <c r="O25" s="18"/>
      <c r="P25" s="18"/>
      <c r="Q25" s="18"/>
      <c r="R25" s="19"/>
      <c r="S25" s="3"/>
      <c r="T25" s="10"/>
      <c r="U25" s="1"/>
      <c r="V25" s="1"/>
      <c r="W25" s="1"/>
      <c r="X25" s="1"/>
      <c r="Y25" s="1"/>
      <c r="Z25" s="1"/>
      <c r="AA25" s="1"/>
      <c r="AB25" s="1"/>
      <c r="AC25" s="1"/>
    </row>
    <row r="26" spans="1:29" ht="21" x14ac:dyDescent="0.35">
      <c r="A26" s="11"/>
      <c r="B26" s="11"/>
      <c r="C26" s="9"/>
      <c r="D26" s="3"/>
      <c r="E26" s="3"/>
      <c r="F26" s="3"/>
      <c r="G26" s="11"/>
      <c r="I26" s="20"/>
      <c r="J26" s="20"/>
      <c r="K26" s="21"/>
      <c r="L26" s="17"/>
      <c r="M26" s="17"/>
      <c r="N26" s="17"/>
      <c r="O26" s="18"/>
      <c r="P26" s="18"/>
      <c r="Q26" s="18"/>
      <c r="R26" s="19"/>
      <c r="S26" s="3"/>
      <c r="T26" s="10"/>
      <c r="U26" s="1"/>
      <c r="V26" s="1"/>
      <c r="W26" s="1"/>
      <c r="X26" s="1"/>
      <c r="Y26" s="1"/>
      <c r="Z26" s="1"/>
      <c r="AA26" s="1"/>
      <c r="AB26" s="1"/>
      <c r="AC26" s="1"/>
    </row>
    <row r="27" spans="1:29" ht="21" x14ac:dyDescent="0.35">
      <c r="A27" s="11"/>
      <c r="B27" s="11"/>
      <c r="C27" s="9"/>
      <c r="D27" s="3"/>
      <c r="E27" s="3"/>
      <c r="F27" s="3"/>
      <c r="G27" s="11"/>
      <c r="I27" s="20"/>
      <c r="J27" s="20"/>
      <c r="K27" s="21"/>
      <c r="L27" s="17"/>
      <c r="M27" s="17"/>
      <c r="N27" s="17"/>
      <c r="O27" s="18"/>
      <c r="P27" s="18"/>
      <c r="Q27" s="18"/>
      <c r="R27" s="19"/>
      <c r="S27" s="3"/>
      <c r="T27" s="10"/>
      <c r="U27" s="1"/>
      <c r="V27" s="1"/>
      <c r="W27" s="1"/>
      <c r="X27" s="1"/>
      <c r="Y27" s="1"/>
      <c r="Z27" s="1"/>
      <c r="AA27" s="1"/>
      <c r="AB27" s="1"/>
      <c r="AC27" s="1"/>
    </row>
    <row r="28" spans="1:29" ht="21" x14ac:dyDescent="0.35">
      <c r="A28" s="11"/>
      <c r="B28" s="11"/>
      <c r="C28" s="9"/>
      <c r="D28" s="3"/>
      <c r="E28" s="3"/>
      <c r="F28" s="3"/>
      <c r="G28" s="11"/>
      <c r="I28" s="20"/>
      <c r="J28" s="20"/>
      <c r="K28" s="21"/>
      <c r="L28" s="17"/>
      <c r="M28" s="17"/>
      <c r="N28" s="17"/>
      <c r="O28" s="18"/>
      <c r="P28" s="18"/>
      <c r="Q28" s="18"/>
      <c r="R28" s="19"/>
      <c r="S28" s="3"/>
      <c r="T28" s="10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x14ac:dyDescent="0.35">
      <c r="A29" s="11"/>
      <c r="B29" s="11"/>
      <c r="C29" s="9"/>
      <c r="D29" s="3"/>
      <c r="E29" s="3"/>
      <c r="F29" s="3"/>
      <c r="G29" s="11"/>
      <c r="I29" s="20"/>
      <c r="J29" s="20"/>
      <c r="K29" s="21"/>
      <c r="L29" s="17"/>
      <c r="M29" s="17"/>
      <c r="N29" s="17"/>
      <c r="O29" s="18"/>
      <c r="P29" s="18"/>
      <c r="Q29" s="18"/>
      <c r="R29" s="19"/>
      <c r="S29" s="3"/>
      <c r="T29" s="10"/>
      <c r="U29" s="1"/>
      <c r="V29" s="1"/>
      <c r="W29" s="1"/>
      <c r="X29" s="1"/>
      <c r="Y29" s="1"/>
      <c r="Z29" s="1"/>
      <c r="AA29" s="1"/>
      <c r="AB29" s="1"/>
      <c r="AC29" s="1"/>
    </row>
    <row r="30" spans="1:29" ht="21" x14ac:dyDescent="0.35">
      <c r="A30" s="11"/>
      <c r="B30" s="11"/>
      <c r="C30" s="9"/>
      <c r="D30" s="3"/>
      <c r="E30" s="3"/>
      <c r="F30" s="3"/>
      <c r="G30" s="11"/>
      <c r="I30" s="20"/>
      <c r="J30" s="20"/>
      <c r="K30" s="21"/>
      <c r="L30" s="17"/>
      <c r="M30" s="17"/>
      <c r="N30" s="17"/>
      <c r="O30" s="18"/>
      <c r="P30" s="18"/>
      <c r="Q30" s="18"/>
      <c r="R30" s="19"/>
      <c r="S30" s="3"/>
      <c r="T30" s="10"/>
      <c r="U30" s="1"/>
      <c r="V30" s="1"/>
      <c r="W30" s="1"/>
      <c r="X30" s="1"/>
      <c r="Y30" s="1"/>
      <c r="Z30" s="1"/>
      <c r="AA30" s="1"/>
      <c r="AB30" s="1"/>
      <c r="AC30" s="1"/>
    </row>
    <row r="31" spans="1:29" ht="21" x14ac:dyDescent="0.35">
      <c r="A31" s="11"/>
      <c r="B31" s="11"/>
      <c r="C31" s="9"/>
      <c r="D31" s="3"/>
      <c r="E31" s="3"/>
      <c r="F31" s="3"/>
      <c r="G31" s="11"/>
      <c r="I31" s="20"/>
      <c r="J31" s="20"/>
      <c r="K31" s="21"/>
      <c r="L31" s="17"/>
      <c r="M31" s="17"/>
      <c r="N31" s="17"/>
      <c r="O31" s="18"/>
      <c r="P31" s="18"/>
      <c r="Q31" s="18"/>
      <c r="R31" s="19"/>
      <c r="S31" s="3"/>
      <c r="T31" s="10"/>
      <c r="U31" s="1"/>
      <c r="V31" s="1"/>
      <c r="W31" s="1"/>
      <c r="X31" s="1"/>
      <c r="Y31" s="1"/>
      <c r="Z31" s="1"/>
      <c r="AA31" s="1"/>
      <c r="AB31" s="1"/>
      <c r="AC31" s="1"/>
    </row>
    <row r="32" spans="1:29" ht="21" x14ac:dyDescent="0.35">
      <c r="A32" s="11"/>
      <c r="B32" s="11"/>
      <c r="C32" s="9"/>
      <c r="D32" s="3"/>
      <c r="E32" s="3"/>
      <c r="F32" s="3"/>
      <c r="G32" s="11"/>
      <c r="I32" s="20"/>
      <c r="J32" s="20"/>
      <c r="K32" s="21"/>
      <c r="L32" s="17"/>
      <c r="M32" s="17"/>
      <c r="N32" s="17"/>
      <c r="O32" s="18"/>
      <c r="P32" s="18"/>
      <c r="Q32" s="18"/>
      <c r="R32" s="19"/>
      <c r="S32" s="3"/>
      <c r="T32" s="10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x14ac:dyDescent="0.35">
      <c r="A33" s="11"/>
      <c r="B33" s="11"/>
      <c r="C33" s="9"/>
      <c r="D33" s="3"/>
      <c r="E33" s="3"/>
      <c r="F33" s="3"/>
      <c r="G33" s="11"/>
      <c r="I33" s="20"/>
      <c r="J33" s="20"/>
      <c r="K33" s="21"/>
      <c r="L33" s="17"/>
      <c r="M33" s="17"/>
      <c r="N33" s="17"/>
      <c r="O33" s="18"/>
      <c r="P33" s="18"/>
      <c r="Q33" s="18"/>
      <c r="R33" s="19"/>
      <c r="S33" s="3"/>
      <c r="T33" s="10"/>
      <c r="U33" s="1"/>
      <c r="V33" s="1"/>
      <c r="W33" s="1"/>
      <c r="X33" s="1"/>
      <c r="Y33" s="1"/>
      <c r="Z33" s="1"/>
      <c r="AA33" s="1"/>
      <c r="AB33" s="1"/>
      <c r="AC33" s="1"/>
    </row>
    <row r="34" spans="1:29" ht="21" x14ac:dyDescent="0.35">
      <c r="A34" s="11"/>
      <c r="B34" s="11"/>
      <c r="C34" s="9"/>
      <c r="D34" s="3"/>
      <c r="E34" s="3"/>
      <c r="F34" s="3"/>
      <c r="G34" s="11"/>
      <c r="I34" s="20"/>
      <c r="J34" s="20"/>
      <c r="K34" s="21"/>
      <c r="L34" s="17"/>
      <c r="M34" s="17"/>
      <c r="N34" s="17"/>
      <c r="O34" s="18"/>
      <c r="P34" s="18"/>
      <c r="Q34" s="18"/>
      <c r="R34" s="19"/>
      <c r="S34" s="3"/>
      <c r="T34" s="10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x14ac:dyDescent="0.35">
      <c r="A35" s="11"/>
      <c r="B35" s="11"/>
      <c r="C35" s="9"/>
      <c r="D35" s="3"/>
      <c r="E35" s="3"/>
      <c r="F35" s="3"/>
      <c r="G35" s="11"/>
      <c r="I35" s="20"/>
      <c r="J35" s="20"/>
      <c r="K35" s="21"/>
      <c r="L35" s="17"/>
      <c r="M35" s="17"/>
      <c r="N35" s="17"/>
      <c r="O35" s="18"/>
      <c r="P35" s="18"/>
      <c r="Q35" s="18"/>
      <c r="R35" s="19"/>
      <c r="S35" s="3"/>
      <c r="T35" s="10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x14ac:dyDescent="0.35">
      <c r="A36" s="11"/>
      <c r="B36" s="11"/>
      <c r="C36" s="9"/>
      <c r="D36" s="3"/>
      <c r="E36" s="3"/>
      <c r="F36" s="3"/>
      <c r="G36" s="11"/>
      <c r="I36" s="20"/>
      <c r="J36" s="20"/>
      <c r="K36" s="21"/>
      <c r="L36" s="17"/>
      <c r="M36" s="17"/>
      <c r="N36" s="17"/>
      <c r="O36" s="18"/>
      <c r="P36" s="18"/>
      <c r="Q36" s="18"/>
      <c r="R36" s="19"/>
      <c r="S36" s="3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x14ac:dyDescent="0.35">
      <c r="A37" s="11"/>
      <c r="B37" s="11"/>
      <c r="C37" s="9"/>
      <c r="D37" s="3"/>
      <c r="E37" s="3"/>
      <c r="F37" s="3"/>
      <c r="G37" s="11"/>
      <c r="I37" s="20"/>
      <c r="J37" s="20"/>
      <c r="K37" s="21"/>
      <c r="L37" s="17"/>
      <c r="M37" s="17"/>
      <c r="N37" s="17"/>
      <c r="O37" s="18"/>
      <c r="P37" s="18"/>
      <c r="Q37" s="18"/>
      <c r="R37" s="19"/>
      <c r="S37" s="3"/>
      <c r="T37" s="10"/>
      <c r="U37" s="1"/>
      <c r="V37" s="1"/>
      <c r="W37" s="1"/>
      <c r="X37" s="1"/>
      <c r="Y37" s="1"/>
      <c r="Z37" s="1"/>
      <c r="AA37" s="1"/>
      <c r="AB37" s="1"/>
      <c r="AC37" s="1"/>
    </row>
    <row r="38" spans="1:29" ht="21" x14ac:dyDescent="0.35">
      <c r="A38" s="11"/>
      <c r="B38" s="11"/>
      <c r="C38" s="9"/>
      <c r="D38" s="3"/>
      <c r="E38" s="3"/>
      <c r="F38" s="3"/>
      <c r="G38" s="11"/>
      <c r="I38" s="20"/>
      <c r="J38" s="20"/>
      <c r="K38" s="21"/>
      <c r="L38" s="17"/>
      <c r="M38" s="17"/>
      <c r="N38" s="17"/>
      <c r="O38" s="18"/>
      <c r="P38" s="18"/>
      <c r="Q38" s="18"/>
      <c r="R38" s="19"/>
      <c r="S38" s="3"/>
      <c r="T38" s="10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x14ac:dyDescent="0.35">
      <c r="A39" s="11"/>
      <c r="B39" s="11"/>
      <c r="C39" s="9"/>
      <c r="D39" s="3"/>
      <c r="E39" s="3"/>
      <c r="F39" s="3"/>
      <c r="G39" s="11"/>
      <c r="I39" s="20"/>
      <c r="J39" s="20"/>
      <c r="K39" s="21"/>
      <c r="L39" s="17"/>
      <c r="M39" s="17"/>
      <c r="N39" s="17"/>
      <c r="O39" s="18"/>
      <c r="P39" s="18"/>
      <c r="Q39" s="18"/>
      <c r="R39" s="19"/>
      <c r="S39" s="3"/>
      <c r="T39" s="10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x14ac:dyDescent="0.35">
      <c r="A40" s="11"/>
      <c r="B40" s="11"/>
      <c r="C40" s="9"/>
      <c r="D40" s="3"/>
      <c r="E40" s="3"/>
      <c r="F40" s="3"/>
      <c r="G40" s="11"/>
      <c r="I40" s="20"/>
      <c r="J40" s="20"/>
      <c r="K40" s="21"/>
      <c r="L40" s="17"/>
      <c r="M40" s="17"/>
      <c r="N40" s="17"/>
      <c r="O40" s="18"/>
      <c r="P40" s="18"/>
      <c r="Q40" s="18"/>
      <c r="R40" s="19"/>
      <c r="S40" s="3"/>
      <c r="T40" s="10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x14ac:dyDescent="0.35">
      <c r="A41" s="11"/>
      <c r="B41" s="11"/>
      <c r="C41" s="9"/>
      <c r="D41" s="3"/>
      <c r="E41" s="3"/>
      <c r="F41" s="3"/>
      <c r="G41" s="11"/>
      <c r="I41" s="20"/>
      <c r="J41" s="20"/>
      <c r="K41" s="21"/>
      <c r="L41" s="17"/>
      <c r="M41" s="17"/>
      <c r="N41" s="17"/>
      <c r="O41" s="18"/>
      <c r="P41" s="18"/>
      <c r="Q41" s="18"/>
      <c r="R41" s="19"/>
      <c r="S41" s="3"/>
      <c r="T41" s="10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x14ac:dyDescent="0.35">
      <c r="A42" s="11"/>
      <c r="B42" s="11"/>
      <c r="C42" s="9"/>
      <c r="D42" s="3"/>
      <c r="E42" s="3"/>
      <c r="F42" s="3"/>
      <c r="G42" s="11"/>
      <c r="I42" s="20"/>
      <c r="J42" s="20"/>
      <c r="K42" s="21"/>
      <c r="L42" s="17"/>
      <c r="M42" s="17"/>
      <c r="N42" s="17"/>
      <c r="O42" s="18"/>
      <c r="P42" s="18"/>
      <c r="Q42" s="18"/>
      <c r="R42" s="19"/>
      <c r="S42" s="3"/>
      <c r="T42" s="10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hidden="1" x14ac:dyDescent="0.35">
      <c r="A43" s="3"/>
      <c r="B43" s="3"/>
      <c r="C43" s="3"/>
      <c r="D43" s="3"/>
      <c r="E43" s="3"/>
      <c r="F43" s="3"/>
      <c r="G43" s="3"/>
      <c r="I43" s="4"/>
      <c r="J43" s="5"/>
      <c r="K43" s="6"/>
      <c r="L43" s="8"/>
      <c r="M43" s="9"/>
      <c r="N43" s="9"/>
      <c r="O43" s="9"/>
      <c r="P43" s="9"/>
      <c r="Q43" s="9"/>
      <c r="R43" s="10"/>
      <c r="S43" s="3"/>
      <c r="T43" s="10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hidden="1" x14ac:dyDescent="0.35">
      <c r="A44" s="3"/>
      <c r="B44" s="3"/>
      <c r="C44" s="3"/>
      <c r="D44" s="3"/>
      <c r="E44" s="3"/>
      <c r="F44" s="3"/>
      <c r="G44" s="3"/>
      <c r="I44" s="4"/>
      <c r="J44" s="5"/>
      <c r="K44" s="6"/>
      <c r="L44" s="8"/>
      <c r="M44" s="3"/>
      <c r="N44" s="3"/>
      <c r="O44" s="3"/>
      <c r="P44" s="3"/>
      <c r="Q44" s="3"/>
      <c r="R44" s="10"/>
      <c r="S44" s="3"/>
      <c r="T44" s="10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x14ac:dyDescent="0.35">
      <c r="A45" s="1"/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x14ac:dyDescent="0.35">
      <c r="A46" s="1"/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x14ac:dyDescent="0.35">
      <c r="A47" s="1"/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x14ac:dyDescent="0.35">
      <c r="A48" s="1"/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x14ac:dyDescent="0.35">
      <c r="A49" s="1"/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x14ac:dyDescent="0.35">
      <c r="A50" s="1"/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x14ac:dyDescent="0.3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x14ac:dyDescent="0.3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x14ac:dyDescent="0.35">
      <c r="A53" s="1"/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x14ac:dyDescent="0.35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x14ac:dyDescent="0.35">
      <c r="A55" s="1"/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x14ac:dyDescent="0.35">
      <c r="A56" s="1"/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x14ac:dyDescent="0.35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x14ac:dyDescent="0.35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x14ac:dyDescent="0.35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</sheetData>
  <sortState xmlns:xlrd2="http://schemas.microsoft.com/office/spreadsheetml/2017/richdata2" ref="A4:T21">
    <sortCondition ref="L4:L21"/>
  </sortState>
  <conditionalFormatting sqref="T49:T53 T4:T44 R4:R44">
    <cfRule type="cellIs" dxfId="34" priority="6" operator="greaterThan">
      <formula>6</formula>
    </cfRule>
    <cfRule type="cellIs" dxfId="33" priority="7" operator="greaterThan">
      <formula>6</formula>
    </cfRule>
  </conditionalFormatting>
  <conditionalFormatting sqref="R49:S53">
    <cfRule type="cellIs" dxfId="32" priority="4" operator="greaterThan">
      <formula>6</formula>
    </cfRule>
    <cfRule type="cellIs" dxfId="31" priority="5" operator="greaterThan">
      <formula>6</formula>
    </cfRule>
  </conditionalFormatting>
  <conditionalFormatting sqref="R4:R44">
    <cfRule type="cellIs" dxfId="30" priority="3" operator="greaterThan">
      <formula>6</formula>
    </cfRule>
  </conditionalFormatting>
  <conditionalFormatting sqref="S4:S44">
    <cfRule type="cellIs" dxfId="29" priority="2" operator="greaterThan">
      <formula>52</formula>
    </cfRule>
  </conditionalFormatting>
  <conditionalFormatting sqref="L4:L44">
    <cfRule type="cellIs" dxfId="28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9"/>
  <sheetViews>
    <sheetView zoomScale="90" zoomScaleNormal="90" zoomScalePageLayoutView="90" workbookViewId="0">
      <selection activeCell="U3" sqref="U3:W15"/>
    </sheetView>
  </sheetViews>
  <sheetFormatPr baseColWidth="10" defaultColWidth="11.42578125" defaultRowHeight="15" x14ac:dyDescent="0.25"/>
  <cols>
    <col min="1" max="1" width="21.140625" customWidth="1"/>
    <col min="2" max="3" width="6.42578125" customWidth="1"/>
    <col min="4" max="4" width="9.42578125" customWidth="1"/>
    <col min="5" max="5" width="9" customWidth="1"/>
    <col min="6" max="6" width="7.7109375" customWidth="1"/>
    <col min="7" max="7" width="7.85546875" customWidth="1"/>
    <col min="8" max="10" width="6.42578125" hidden="1" customWidth="1"/>
    <col min="11" max="13" width="6.42578125" customWidth="1"/>
    <col min="14" max="14" width="9.42578125" hidden="1" customWidth="1"/>
    <col min="15" max="15" width="10.140625" hidden="1" customWidth="1"/>
    <col min="16" max="16" width="11.28515625" hidden="1" customWidth="1"/>
    <col min="17" max="17" width="7.42578125" customWidth="1"/>
    <col min="18" max="18" width="8.28515625" customWidth="1"/>
    <col min="19" max="19" width="9.28515625" customWidth="1"/>
    <col min="20" max="20" width="3" bestFit="1" customWidth="1"/>
    <col min="21" max="21" width="11.140625" bestFit="1" customWidth="1"/>
    <col min="22" max="22" width="10.5703125" bestFit="1" customWidth="1"/>
    <col min="23" max="23" width="4.5703125" bestFit="1" customWidth="1"/>
    <col min="24" max="24" width="22" customWidth="1"/>
  </cols>
  <sheetData>
    <row r="1" spans="1:28" ht="21" x14ac:dyDescent="0.35">
      <c r="A1" s="22">
        <f>SUM(D4:D114)/SUM(B4:B114)</f>
        <v>5.9753566796368354E-2</v>
      </c>
      <c r="B1" s="1"/>
      <c r="C1" s="1"/>
      <c r="D1" s="1"/>
      <c r="E1" s="1">
        <f>SUM(E4:E124)</f>
        <v>1137</v>
      </c>
      <c r="F1" s="1">
        <f>SUM(F4:F124)</f>
        <v>585</v>
      </c>
      <c r="G1" s="1">
        <f>SUM(G4:G124)</f>
        <v>591</v>
      </c>
      <c r="H1" s="1"/>
      <c r="I1" s="1"/>
      <c r="J1" s="1"/>
      <c r="K1" s="1" t="s">
        <v>41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35">
      <c r="A2" s="1"/>
      <c r="B2" s="1"/>
      <c r="C2" s="1"/>
      <c r="D2" s="1"/>
      <c r="E2" s="1">
        <v>0.5</v>
      </c>
      <c r="F2" s="1">
        <v>0.25</v>
      </c>
      <c r="G2" s="1">
        <v>0.25</v>
      </c>
      <c r="H2" s="1"/>
      <c r="I2" s="1"/>
      <c r="J2" s="1"/>
      <c r="K2" s="1">
        <v>52</v>
      </c>
      <c r="L2" s="1"/>
      <c r="M2" s="1"/>
      <c r="N2" s="1"/>
      <c r="O2" s="1"/>
      <c r="P2" s="1"/>
      <c r="Q2" s="1">
        <v>6</v>
      </c>
      <c r="R2" s="1">
        <v>54</v>
      </c>
      <c r="S2" s="1">
        <v>6</v>
      </c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35">
      <c r="A3" s="11" t="s">
        <v>0</v>
      </c>
      <c r="B3" s="11" t="s">
        <v>8</v>
      </c>
      <c r="C3" s="11" t="s">
        <v>10</v>
      </c>
      <c r="D3" s="11" t="s">
        <v>7</v>
      </c>
      <c r="E3" s="12" t="s">
        <v>1</v>
      </c>
      <c r="F3" s="13" t="s">
        <v>2</v>
      </c>
      <c r="G3" s="14" t="s">
        <v>3</v>
      </c>
      <c r="H3" s="12" t="s">
        <v>6</v>
      </c>
      <c r="I3" s="13" t="s">
        <v>4</v>
      </c>
      <c r="J3" s="14" t="s">
        <v>5</v>
      </c>
      <c r="K3" s="11" t="s">
        <v>9</v>
      </c>
      <c r="L3" s="11" t="s">
        <v>42</v>
      </c>
      <c r="M3" s="11" t="s">
        <v>43</v>
      </c>
      <c r="N3" s="11"/>
      <c r="O3" s="11"/>
      <c r="P3" s="11"/>
      <c r="Q3" s="15" t="s">
        <v>11</v>
      </c>
      <c r="R3" s="7" t="s">
        <v>40</v>
      </c>
      <c r="S3" s="7" t="s">
        <v>12</v>
      </c>
      <c r="T3" s="1"/>
      <c r="U3" s="3" t="str">
        <f>A3</f>
        <v>Name</v>
      </c>
      <c r="V3" s="3" t="str">
        <f>D3</f>
        <v>Gramm</v>
      </c>
      <c r="W3" s="3" t="str">
        <f>B3</f>
        <v>n</v>
      </c>
      <c r="X3" s="1"/>
      <c r="Y3" s="1"/>
      <c r="Z3" s="1"/>
      <c r="AA3" s="1"/>
      <c r="AB3" s="1"/>
    </row>
    <row r="4" spans="1:28" ht="21" x14ac:dyDescent="0.35">
      <c r="A4" s="11" t="s">
        <v>59</v>
      </c>
      <c r="B4" s="11">
        <f t="shared" ref="B4:B40" si="0">SUM(E4:G4)</f>
        <v>58</v>
      </c>
      <c r="C4" s="11">
        <f t="shared" ref="C4:C40" si="1">D4/A$1</f>
        <v>57.904493162578682</v>
      </c>
      <c r="D4" s="9">
        <v>3.46</v>
      </c>
      <c r="E4" s="3">
        <v>29</v>
      </c>
      <c r="F4" s="3">
        <v>15</v>
      </c>
      <c r="G4" s="3">
        <v>14</v>
      </c>
      <c r="H4" s="20">
        <f t="shared" ref="H4:H40" si="2">ABS(E4/E$2-$B4)</f>
        <v>0</v>
      </c>
      <c r="I4" s="20">
        <f t="shared" ref="I4:I40" si="3">ABS(F4/F$2-$B4)</f>
        <v>2</v>
      </c>
      <c r="J4" s="21">
        <f t="shared" ref="J4:J40" si="4">ABS(G4/G$2-$B4)</f>
        <v>2</v>
      </c>
      <c r="K4" s="17">
        <f t="shared" ref="K4:K40" si="5">SUM(H4:J4)</f>
        <v>4</v>
      </c>
      <c r="L4" s="17">
        <f t="shared" ref="L4:L40" si="6">ABS($E4-$F4-$G4)+ABS($F4-$G4)</f>
        <v>1</v>
      </c>
      <c r="M4" s="17">
        <f t="shared" ref="M4:M40" si="7">ABS($E4-$F4-$G4)+2*ABS($F4-$G4)</f>
        <v>2</v>
      </c>
      <c r="N4" s="18">
        <f t="shared" ref="N4:N40" si="8">H4^2/($B4/E$2)</f>
        <v>0</v>
      </c>
      <c r="O4" s="18">
        <f t="shared" ref="O4:O40" si="9">I4^2/($B4/F$2)</f>
        <v>1.7241379310344827E-2</v>
      </c>
      <c r="P4" s="18">
        <f t="shared" ref="P4:P40" si="10">J4^2/($B4/G$2)</f>
        <v>1.7241379310344827E-2</v>
      </c>
      <c r="Q4" s="19">
        <f t="shared" ref="Q4:Q40" si="11">SUM(N4:P4)</f>
        <v>3.4482758620689655E-2</v>
      </c>
      <c r="R4" s="3">
        <f t="shared" ref="R4:R40" si="12">ABS(3*E4-B4)+ABS(3*F4-B4)+ABS(3*G4-B4)</f>
        <v>58</v>
      </c>
      <c r="S4" s="10">
        <f t="array" ref="S4">SUM((E4:G4-B4/3)^2)/(B4/3)</f>
        <v>7.2758620689655187</v>
      </c>
      <c r="T4" s="1"/>
      <c r="U4" s="3" t="str">
        <f t="shared" ref="U4:U15" si="13">A4</f>
        <v>Marc</v>
      </c>
      <c r="V4" s="3">
        <f t="shared" ref="V4:V15" si="14">D4</f>
        <v>3.46</v>
      </c>
      <c r="W4" s="3">
        <f t="shared" ref="W4:W15" si="15">B4</f>
        <v>58</v>
      </c>
      <c r="X4" s="1"/>
      <c r="Y4" s="1"/>
      <c r="Z4" s="1"/>
      <c r="AA4" s="1"/>
      <c r="AB4" s="1"/>
    </row>
    <row r="5" spans="1:28" ht="21" x14ac:dyDescent="0.35">
      <c r="A5" s="11" t="s">
        <v>53</v>
      </c>
      <c r="B5" s="11">
        <f t="shared" si="0"/>
        <v>66</v>
      </c>
      <c r="C5" s="11">
        <f t="shared" si="1"/>
        <v>65.602778380724985</v>
      </c>
      <c r="D5" s="9">
        <v>3.92</v>
      </c>
      <c r="E5" s="3">
        <v>32</v>
      </c>
      <c r="F5" s="3">
        <v>17</v>
      </c>
      <c r="G5" s="3">
        <v>17</v>
      </c>
      <c r="H5" s="20">
        <f t="shared" si="2"/>
        <v>2</v>
      </c>
      <c r="I5" s="20">
        <f t="shared" si="3"/>
        <v>2</v>
      </c>
      <c r="J5" s="21">
        <f t="shared" si="4"/>
        <v>2</v>
      </c>
      <c r="K5" s="17">
        <f t="shared" si="5"/>
        <v>6</v>
      </c>
      <c r="L5" s="17">
        <f t="shared" si="6"/>
        <v>2</v>
      </c>
      <c r="M5" s="17">
        <f t="shared" si="7"/>
        <v>2</v>
      </c>
      <c r="N5" s="18">
        <f t="shared" si="8"/>
        <v>3.0303030303030304E-2</v>
      </c>
      <c r="O5" s="18">
        <f t="shared" si="9"/>
        <v>1.5151515151515152E-2</v>
      </c>
      <c r="P5" s="18">
        <f t="shared" si="10"/>
        <v>1.5151515151515152E-2</v>
      </c>
      <c r="Q5" s="19">
        <f t="shared" si="11"/>
        <v>6.0606060606060608E-2</v>
      </c>
      <c r="R5" s="3">
        <f t="shared" si="12"/>
        <v>60</v>
      </c>
      <c r="S5" s="10">
        <f t="array" ref="S5">SUM((E5:G5-B5/3)^2)/(B5/3)</f>
        <v>6.8181818181818183</v>
      </c>
      <c r="T5" s="1"/>
      <c r="U5" s="3" t="str">
        <f t="shared" si="13"/>
        <v>Angela</v>
      </c>
      <c r="V5" s="3">
        <f t="shared" si="14"/>
        <v>3.92</v>
      </c>
      <c r="W5" s="3">
        <f t="shared" si="15"/>
        <v>66</v>
      </c>
      <c r="X5" s="1"/>
      <c r="Y5" s="1"/>
      <c r="Z5" s="1"/>
      <c r="AA5" s="1"/>
      <c r="AB5" s="1"/>
    </row>
    <row r="6" spans="1:28" ht="21" x14ac:dyDescent="0.35">
      <c r="A6" s="11" t="s">
        <v>55</v>
      </c>
      <c r="B6" s="11">
        <f t="shared" si="0"/>
        <v>50</v>
      </c>
      <c r="C6" s="11">
        <f t="shared" si="1"/>
        <v>50.206207944432386</v>
      </c>
      <c r="D6" s="9">
        <v>3</v>
      </c>
      <c r="E6" s="3">
        <v>26</v>
      </c>
      <c r="F6" s="3">
        <v>12</v>
      </c>
      <c r="G6" s="3">
        <v>12</v>
      </c>
      <c r="H6" s="20">
        <f t="shared" si="2"/>
        <v>2</v>
      </c>
      <c r="I6" s="20">
        <f t="shared" si="3"/>
        <v>2</v>
      </c>
      <c r="J6" s="21">
        <f t="shared" si="4"/>
        <v>2</v>
      </c>
      <c r="K6" s="17">
        <f t="shared" si="5"/>
        <v>6</v>
      </c>
      <c r="L6" s="17">
        <f t="shared" si="6"/>
        <v>2</v>
      </c>
      <c r="M6" s="17">
        <f t="shared" si="7"/>
        <v>2</v>
      </c>
      <c r="N6" s="18">
        <f t="shared" si="8"/>
        <v>0.04</v>
      </c>
      <c r="O6" s="18">
        <f t="shared" si="9"/>
        <v>0.02</v>
      </c>
      <c r="P6" s="18">
        <f t="shared" si="10"/>
        <v>0.02</v>
      </c>
      <c r="Q6" s="19">
        <f t="shared" si="11"/>
        <v>0.08</v>
      </c>
      <c r="R6" s="3">
        <f t="shared" si="12"/>
        <v>56</v>
      </c>
      <c r="S6" s="10">
        <f t="array" ref="S6">SUM((E6:G6-B6/3)^2)/(B6/3)</f>
        <v>7.839999999999999</v>
      </c>
      <c r="T6" s="1"/>
      <c r="U6" s="3" t="str">
        <f t="shared" si="13"/>
        <v>Corinna</v>
      </c>
      <c r="V6" s="3">
        <f t="shared" si="14"/>
        <v>3</v>
      </c>
      <c r="W6" s="3">
        <f t="shared" si="15"/>
        <v>50</v>
      </c>
      <c r="X6" s="1"/>
      <c r="Y6" s="1"/>
      <c r="Z6" s="1"/>
      <c r="AA6" s="1"/>
      <c r="AB6" s="1"/>
    </row>
    <row r="7" spans="1:28" ht="21" x14ac:dyDescent="0.35">
      <c r="A7" s="11" t="s">
        <v>58</v>
      </c>
      <c r="B7" s="11">
        <f t="shared" si="0"/>
        <v>32</v>
      </c>
      <c r="C7" s="11">
        <f t="shared" si="1"/>
        <v>32.131973084436723</v>
      </c>
      <c r="D7" s="9">
        <v>1.92</v>
      </c>
      <c r="E7" s="3">
        <v>15</v>
      </c>
      <c r="F7" s="3">
        <v>8</v>
      </c>
      <c r="G7" s="3">
        <v>9</v>
      </c>
      <c r="H7" s="20">
        <f t="shared" si="2"/>
        <v>2</v>
      </c>
      <c r="I7" s="20">
        <f t="shared" si="3"/>
        <v>0</v>
      </c>
      <c r="J7" s="21">
        <f t="shared" si="4"/>
        <v>4</v>
      </c>
      <c r="K7" s="17">
        <f t="shared" si="5"/>
        <v>6</v>
      </c>
      <c r="L7" s="17">
        <f t="shared" si="6"/>
        <v>3</v>
      </c>
      <c r="M7" s="17">
        <f t="shared" si="7"/>
        <v>4</v>
      </c>
      <c r="N7" s="18">
        <f t="shared" si="8"/>
        <v>6.25E-2</v>
      </c>
      <c r="O7" s="18">
        <f t="shared" si="9"/>
        <v>0</v>
      </c>
      <c r="P7" s="18">
        <f t="shared" si="10"/>
        <v>0.125</v>
      </c>
      <c r="Q7" s="19">
        <f t="shared" si="11"/>
        <v>0.1875</v>
      </c>
      <c r="R7" s="3">
        <f t="shared" si="12"/>
        <v>26</v>
      </c>
      <c r="S7" s="10">
        <f t="array" ref="S7">SUM((E7:G7-B7/3)^2)/(B7/3)</f>
        <v>2.6875</v>
      </c>
      <c r="T7" s="1"/>
      <c r="U7" s="3" t="str">
        <f t="shared" si="13"/>
        <v>Anna</v>
      </c>
      <c r="V7" s="3">
        <f t="shared" si="14"/>
        <v>1.92</v>
      </c>
      <c r="W7" s="3">
        <f t="shared" si="15"/>
        <v>32</v>
      </c>
      <c r="X7" s="1"/>
      <c r="Y7" s="1"/>
      <c r="Z7" s="1"/>
      <c r="AA7" s="1"/>
      <c r="AB7" s="1"/>
    </row>
    <row r="8" spans="1:28" ht="21" x14ac:dyDescent="0.35">
      <c r="A8" s="11" t="s">
        <v>75</v>
      </c>
      <c r="B8" s="11">
        <f t="shared" si="0"/>
        <v>84</v>
      </c>
      <c r="C8" s="11">
        <f t="shared" si="1"/>
        <v>83.174951161276311</v>
      </c>
      <c r="D8" s="9">
        <v>4.97</v>
      </c>
      <c r="E8" s="3">
        <v>43</v>
      </c>
      <c r="F8" s="3">
        <v>20</v>
      </c>
      <c r="G8" s="3">
        <v>21</v>
      </c>
      <c r="H8" s="20">
        <f t="shared" si="2"/>
        <v>2</v>
      </c>
      <c r="I8" s="20">
        <f t="shared" si="3"/>
        <v>4</v>
      </c>
      <c r="J8" s="21">
        <f t="shared" si="4"/>
        <v>0</v>
      </c>
      <c r="K8" s="17">
        <f t="shared" si="5"/>
        <v>6</v>
      </c>
      <c r="L8" s="17">
        <f t="shared" si="6"/>
        <v>3</v>
      </c>
      <c r="M8" s="17">
        <f t="shared" si="7"/>
        <v>4</v>
      </c>
      <c r="N8" s="18">
        <f t="shared" si="8"/>
        <v>2.3809523809523808E-2</v>
      </c>
      <c r="O8" s="18">
        <f t="shared" si="9"/>
        <v>4.7619047619047616E-2</v>
      </c>
      <c r="P8" s="18">
        <f t="shared" si="10"/>
        <v>0</v>
      </c>
      <c r="Q8" s="19">
        <f t="shared" si="11"/>
        <v>7.1428571428571425E-2</v>
      </c>
      <c r="R8" s="3">
        <f t="shared" si="12"/>
        <v>90</v>
      </c>
      <c r="S8" s="10">
        <f t="array" ref="S8">SUM((E8:G8-B8/3)^2)/(B8/3)</f>
        <v>12.071428571428571</v>
      </c>
      <c r="T8" s="1"/>
      <c r="U8" s="3" t="str">
        <f t="shared" si="13"/>
        <v>Inci</v>
      </c>
      <c r="V8" s="3">
        <f t="shared" si="14"/>
        <v>4.97</v>
      </c>
      <c r="W8" s="3">
        <f t="shared" si="15"/>
        <v>84</v>
      </c>
      <c r="X8" s="1"/>
      <c r="Y8" s="1"/>
      <c r="Z8" s="1"/>
      <c r="AA8" s="1"/>
      <c r="AB8" s="1"/>
    </row>
    <row r="9" spans="1:28" ht="21" x14ac:dyDescent="0.35">
      <c r="A9" s="11" t="s">
        <v>47</v>
      </c>
      <c r="B9" s="11">
        <f t="shared" si="0"/>
        <v>27</v>
      </c>
      <c r="C9" s="11">
        <f t="shared" si="1"/>
        <v>26.943998263512047</v>
      </c>
      <c r="D9" s="9">
        <v>1.61</v>
      </c>
      <c r="E9" s="3">
        <v>15</v>
      </c>
      <c r="F9" s="3">
        <v>6</v>
      </c>
      <c r="G9" s="3">
        <v>6</v>
      </c>
      <c r="H9" s="20">
        <f t="shared" si="2"/>
        <v>3</v>
      </c>
      <c r="I9" s="20">
        <f t="shared" si="3"/>
        <v>3</v>
      </c>
      <c r="J9" s="21">
        <f t="shared" si="4"/>
        <v>3</v>
      </c>
      <c r="K9" s="17">
        <f t="shared" si="5"/>
        <v>9</v>
      </c>
      <c r="L9" s="17">
        <f t="shared" si="6"/>
        <v>3</v>
      </c>
      <c r="M9" s="17">
        <f t="shared" si="7"/>
        <v>3</v>
      </c>
      <c r="N9" s="18">
        <f t="shared" si="8"/>
        <v>0.16666666666666666</v>
      </c>
      <c r="O9" s="18">
        <f t="shared" si="9"/>
        <v>8.3333333333333329E-2</v>
      </c>
      <c r="P9" s="18">
        <f t="shared" si="10"/>
        <v>8.3333333333333329E-2</v>
      </c>
      <c r="Q9" s="19">
        <f t="shared" si="11"/>
        <v>0.33333333333333331</v>
      </c>
      <c r="R9" s="3">
        <f t="shared" si="12"/>
        <v>36</v>
      </c>
      <c r="S9" s="10">
        <f t="array" ref="S9">SUM((E9:G9-B9/3)^2)/(B9/3)</f>
        <v>6</v>
      </c>
      <c r="T9" s="1"/>
      <c r="U9" s="3" t="str">
        <f t="shared" si="13"/>
        <v>Jochen</v>
      </c>
      <c r="V9" s="3">
        <f t="shared" si="14"/>
        <v>1.61</v>
      </c>
      <c r="W9" s="3">
        <f t="shared" si="15"/>
        <v>27</v>
      </c>
      <c r="X9" s="1"/>
      <c r="Y9" s="1"/>
      <c r="Z9" s="1"/>
      <c r="AA9" s="1"/>
      <c r="AB9" s="1"/>
    </row>
    <row r="10" spans="1:28" ht="21" x14ac:dyDescent="0.35">
      <c r="A10" s="11" t="s">
        <v>56</v>
      </c>
      <c r="B10" s="11">
        <f t="shared" si="0"/>
        <v>29</v>
      </c>
      <c r="C10" s="11">
        <f t="shared" si="1"/>
        <v>29.119600607770781</v>
      </c>
      <c r="D10" s="9">
        <v>1.74</v>
      </c>
      <c r="E10" s="3">
        <v>16</v>
      </c>
      <c r="F10" s="3">
        <v>6</v>
      </c>
      <c r="G10" s="3">
        <v>7</v>
      </c>
      <c r="H10" s="20">
        <f t="shared" si="2"/>
        <v>3</v>
      </c>
      <c r="I10" s="20">
        <f t="shared" si="3"/>
        <v>5</v>
      </c>
      <c r="J10" s="21">
        <f t="shared" si="4"/>
        <v>1</v>
      </c>
      <c r="K10" s="17">
        <f t="shared" si="5"/>
        <v>9</v>
      </c>
      <c r="L10" s="17">
        <f t="shared" si="6"/>
        <v>4</v>
      </c>
      <c r="M10" s="17">
        <f t="shared" si="7"/>
        <v>5</v>
      </c>
      <c r="N10" s="18">
        <f t="shared" si="8"/>
        <v>0.15517241379310345</v>
      </c>
      <c r="O10" s="18">
        <f t="shared" si="9"/>
        <v>0.21551724137931033</v>
      </c>
      <c r="P10" s="18">
        <f t="shared" si="10"/>
        <v>8.6206896551724137E-3</v>
      </c>
      <c r="Q10" s="19">
        <f t="shared" si="11"/>
        <v>0.37931034482758624</v>
      </c>
      <c r="R10" s="3">
        <f t="shared" si="12"/>
        <v>38</v>
      </c>
      <c r="S10" s="10">
        <f t="array" ref="S10">SUM((E10:G10-B10/3)^2)/(B10/3)</f>
        <v>6.2758620689655178</v>
      </c>
      <c r="T10" s="1"/>
      <c r="U10" s="3" t="str">
        <f t="shared" si="13"/>
        <v>Maike</v>
      </c>
      <c r="V10" s="3">
        <f t="shared" si="14"/>
        <v>1.74</v>
      </c>
      <c r="W10" s="3">
        <f t="shared" si="15"/>
        <v>29</v>
      </c>
      <c r="X10" s="1"/>
      <c r="Y10" s="1"/>
      <c r="Z10" s="1"/>
      <c r="AA10" s="1"/>
      <c r="AB10" s="1"/>
    </row>
    <row r="11" spans="1:28" ht="21" x14ac:dyDescent="0.35">
      <c r="A11" s="11" t="s">
        <v>68</v>
      </c>
      <c r="B11" s="11">
        <f t="shared" si="0"/>
        <v>63</v>
      </c>
      <c r="C11" s="11">
        <f t="shared" si="1"/>
        <v>61.586281745170396</v>
      </c>
      <c r="D11" s="9">
        <v>3.68</v>
      </c>
      <c r="E11" s="3">
        <v>33</v>
      </c>
      <c r="F11" s="3">
        <v>14</v>
      </c>
      <c r="G11" s="3">
        <v>16</v>
      </c>
      <c r="H11" s="20">
        <f t="shared" si="2"/>
        <v>3</v>
      </c>
      <c r="I11" s="20">
        <f t="shared" si="3"/>
        <v>7</v>
      </c>
      <c r="J11" s="21">
        <f t="shared" si="4"/>
        <v>1</v>
      </c>
      <c r="K11" s="17">
        <f t="shared" si="5"/>
        <v>11</v>
      </c>
      <c r="L11" s="17">
        <f t="shared" si="6"/>
        <v>5</v>
      </c>
      <c r="M11" s="17">
        <f t="shared" si="7"/>
        <v>7</v>
      </c>
      <c r="N11" s="18">
        <f t="shared" si="8"/>
        <v>7.1428571428571425E-2</v>
      </c>
      <c r="O11" s="18">
        <f t="shared" si="9"/>
        <v>0.19444444444444445</v>
      </c>
      <c r="P11" s="18">
        <f t="shared" si="10"/>
        <v>3.968253968253968E-3</v>
      </c>
      <c r="Q11" s="19">
        <f t="shared" si="11"/>
        <v>0.26984126984126983</v>
      </c>
      <c r="R11" s="3">
        <f t="shared" si="12"/>
        <v>72</v>
      </c>
      <c r="S11" s="10">
        <f t="array" ref="S11">SUM((E11:G11-B11/3)^2)/(B11/3)</f>
        <v>10.380952380952381</v>
      </c>
      <c r="T11" s="1"/>
      <c r="U11" s="3" t="str">
        <f t="shared" si="13"/>
        <v>Thomas</v>
      </c>
      <c r="V11" s="3">
        <f t="shared" si="14"/>
        <v>3.68</v>
      </c>
      <c r="W11" s="3">
        <f t="shared" si="15"/>
        <v>63</v>
      </c>
      <c r="X11" s="1"/>
      <c r="Y11" s="1"/>
      <c r="Z11" s="1"/>
      <c r="AA11" s="1"/>
      <c r="AB11" s="1"/>
    </row>
    <row r="12" spans="1:28" ht="21" x14ac:dyDescent="0.35">
      <c r="A12" s="11" t="s">
        <v>49</v>
      </c>
      <c r="B12" s="11">
        <f t="shared" si="0"/>
        <v>52</v>
      </c>
      <c r="C12" s="11">
        <f t="shared" si="1"/>
        <v>51.545040156283918</v>
      </c>
      <c r="D12" s="9">
        <v>3.08</v>
      </c>
      <c r="E12" s="3">
        <v>28</v>
      </c>
      <c r="F12" s="3">
        <v>12</v>
      </c>
      <c r="G12" s="3">
        <v>12</v>
      </c>
      <c r="H12" s="20">
        <f t="shared" si="2"/>
        <v>4</v>
      </c>
      <c r="I12" s="20">
        <f t="shared" si="3"/>
        <v>4</v>
      </c>
      <c r="J12" s="21">
        <f t="shared" si="4"/>
        <v>4</v>
      </c>
      <c r="K12" s="17">
        <f t="shared" si="5"/>
        <v>12</v>
      </c>
      <c r="L12" s="17">
        <f t="shared" si="6"/>
        <v>4</v>
      </c>
      <c r="M12" s="17">
        <f t="shared" si="7"/>
        <v>4</v>
      </c>
      <c r="N12" s="18">
        <f t="shared" si="8"/>
        <v>0.15384615384615385</v>
      </c>
      <c r="O12" s="18">
        <f t="shared" si="9"/>
        <v>7.6923076923076927E-2</v>
      </c>
      <c r="P12" s="18">
        <f t="shared" si="10"/>
        <v>7.6923076923076927E-2</v>
      </c>
      <c r="Q12" s="19">
        <f t="shared" si="11"/>
        <v>0.30769230769230771</v>
      </c>
      <c r="R12" s="3">
        <f t="shared" si="12"/>
        <v>64</v>
      </c>
      <c r="S12" s="10">
        <f t="array" ref="S12">SUM((E12:G12-B12/3)^2)/(B12/3)</f>
        <v>9.8461538461538467</v>
      </c>
      <c r="T12" s="1"/>
      <c r="U12" s="3" t="str">
        <f t="shared" si="13"/>
        <v>Stefan</v>
      </c>
      <c r="V12" s="3">
        <f t="shared" si="14"/>
        <v>3.08</v>
      </c>
      <c r="W12" s="3">
        <f t="shared" si="15"/>
        <v>52</v>
      </c>
      <c r="X12" s="1"/>
      <c r="Y12" s="1"/>
      <c r="Z12" s="1"/>
      <c r="AA12" s="1"/>
      <c r="AB12" s="1"/>
    </row>
    <row r="13" spans="1:28" ht="21" x14ac:dyDescent="0.35">
      <c r="A13" s="11" t="s">
        <v>57</v>
      </c>
      <c r="B13" s="11">
        <f t="shared" si="0"/>
        <v>62</v>
      </c>
      <c r="C13" s="11">
        <f t="shared" si="1"/>
        <v>62.088343824614718</v>
      </c>
      <c r="D13" s="9">
        <v>3.71</v>
      </c>
      <c r="E13" s="3">
        <v>29</v>
      </c>
      <c r="F13" s="3">
        <v>16</v>
      </c>
      <c r="G13" s="3">
        <v>17</v>
      </c>
      <c r="H13" s="20">
        <f t="shared" si="2"/>
        <v>4</v>
      </c>
      <c r="I13" s="20">
        <f t="shared" si="3"/>
        <v>2</v>
      </c>
      <c r="J13" s="21">
        <f t="shared" si="4"/>
        <v>6</v>
      </c>
      <c r="K13" s="17">
        <f t="shared" si="5"/>
        <v>12</v>
      </c>
      <c r="L13" s="17">
        <f t="shared" si="6"/>
        <v>5</v>
      </c>
      <c r="M13" s="17">
        <f t="shared" si="7"/>
        <v>6</v>
      </c>
      <c r="N13" s="18">
        <f t="shared" si="8"/>
        <v>0.12903225806451613</v>
      </c>
      <c r="O13" s="18">
        <f t="shared" si="9"/>
        <v>1.6129032258064516E-2</v>
      </c>
      <c r="P13" s="18">
        <f t="shared" si="10"/>
        <v>0.14516129032258066</v>
      </c>
      <c r="Q13" s="19">
        <f t="shared" si="11"/>
        <v>0.29032258064516125</v>
      </c>
      <c r="R13" s="3">
        <f t="shared" si="12"/>
        <v>50</v>
      </c>
      <c r="S13" s="10">
        <f t="array" ref="S13">SUM((E13:G13-B13/3)^2)/(B13/3)</f>
        <v>5.064516129032258</v>
      </c>
      <c r="T13" s="1"/>
      <c r="U13" s="3" t="str">
        <f t="shared" si="13"/>
        <v>Elke</v>
      </c>
      <c r="V13" s="3">
        <f t="shared" si="14"/>
        <v>3.71</v>
      </c>
      <c r="W13" s="3">
        <f t="shared" si="15"/>
        <v>62</v>
      </c>
      <c r="X13" s="1"/>
      <c r="Y13" s="1"/>
      <c r="Z13" s="1"/>
      <c r="AA13" s="1"/>
      <c r="AB13" s="1"/>
    </row>
    <row r="14" spans="1:28" ht="21" x14ac:dyDescent="0.35">
      <c r="A14" s="11" t="s">
        <v>60</v>
      </c>
      <c r="B14" s="11">
        <f t="shared" si="0"/>
        <v>62</v>
      </c>
      <c r="C14" s="11">
        <f t="shared" si="1"/>
        <v>61.251573692207508</v>
      </c>
      <c r="D14" s="9">
        <v>3.66</v>
      </c>
      <c r="E14" s="3">
        <v>33</v>
      </c>
      <c r="F14" s="3">
        <v>14</v>
      </c>
      <c r="G14" s="3">
        <v>15</v>
      </c>
      <c r="H14" s="20">
        <f t="shared" si="2"/>
        <v>4</v>
      </c>
      <c r="I14" s="20">
        <f t="shared" si="3"/>
        <v>6</v>
      </c>
      <c r="J14" s="21">
        <f t="shared" si="4"/>
        <v>2</v>
      </c>
      <c r="K14" s="17">
        <f t="shared" si="5"/>
        <v>12</v>
      </c>
      <c r="L14" s="17">
        <f t="shared" si="6"/>
        <v>5</v>
      </c>
      <c r="M14" s="17">
        <f t="shared" si="7"/>
        <v>6</v>
      </c>
      <c r="N14" s="18">
        <f t="shared" si="8"/>
        <v>0.12903225806451613</v>
      </c>
      <c r="O14" s="18">
        <f t="shared" si="9"/>
        <v>0.14516129032258066</v>
      </c>
      <c r="P14" s="18">
        <f t="shared" si="10"/>
        <v>1.6129032258064516E-2</v>
      </c>
      <c r="Q14" s="19">
        <f t="shared" si="11"/>
        <v>0.29032258064516125</v>
      </c>
      <c r="R14" s="3">
        <f t="shared" si="12"/>
        <v>74</v>
      </c>
      <c r="S14" s="10">
        <f t="array" ref="S14">SUM((E14:G14-B14/3)^2)/(B14/3)</f>
        <v>11.064516129032256</v>
      </c>
      <c r="T14" s="1"/>
      <c r="U14" s="3" t="str">
        <f t="shared" si="13"/>
        <v>Ute</v>
      </c>
      <c r="V14" s="3">
        <f t="shared" si="14"/>
        <v>3.66</v>
      </c>
      <c r="W14" s="3">
        <f t="shared" si="15"/>
        <v>62</v>
      </c>
      <c r="X14" s="1"/>
      <c r="Y14" s="1"/>
      <c r="Z14" s="1"/>
      <c r="AA14" s="1"/>
      <c r="AB14" s="1"/>
    </row>
    <row r="15" spans="1:28" ht="21" x14ac:dyDescent="0.35">
      <c r="A15" s="11" t="s">
        <v>63</v>
      </c>
      <c r="B15" s="11">
        <f t="shared" si="0"/>
        <v>62</v>
      </c>
      <c r="C15" s="11">
        <f t="shared" si="1"/>
        <v>62.088343824614718</v>
      </c>
      <c r="D15" s="9">
        <v>3.71</v>
      </c>
      <c r="E15" s="3">
        <v>29</v>
      </c>
      <c r="F15" s="3">
        <v>16</v>
      </c>
      <c r="G15" s="3">
        <v>17</v>
      </c>
      <c r="H15" s="20">
        <f t="shared" si="2"/>
        <v>4</v>
      </c>
      <c r="I15" s="20">
        <f t="shared" si="3"/>
        <v>2</v>
      </c>
      <c r="J15" s="21">
        <f t="shared" si="4"/>
        <v>6</v>
      </c>
      <c r="K15" s="17">
        <f t="shared" si="5"/>
        <v>12</v>
      </c>
      <c r="L15" s="17">
        <f t="shared" si="6"/>
        <v>5</v>
      </c>
      <c r="M15" s="17">
        <f t="shared" si="7"/>
        <v>6</v>
      </c>
      <c r="N15" s="18">
        <f t="shared" si="8"/>
        <v>0.12903225806451613</v>
      </c>
      <c r="O15" s="18">
        <f t="shared" si="9"/>
        <v>1.6129032258064516E-2</v>
      </c>
      <c r="P15" s="18">
        <f t="shared" si="10"/>
        <v>0.14516129032258066</v>
      </c>
      <c r="Q15" s="19">
        <f t="shared" si="11"/>
        <v>0.29032258064516125</v>
      </c>
      <c r="R15" s="3">
        <f t="shared" si="12"/>
        <v>50</v>
      </c>
      <c r="S15" s="10">
        <f t="array" ref="S15">SUM((E15:G15-B15/3)^2)/(B15/3)</f>
        <v>5.064516129032258</v>
      </c>
      <c r="T15" s="1"/>
      <c r="U15" s="3" t="str">
        <f t="shared" si="13"/>
        <v>Erika</v>
      </c>
      <c r="V15" s="3">
        <f t="shared" si="14"/>
        <v>3.71</v>
      </c>
      <c r="W15" s="3">
        <f t="shared" si="15"/>
        <v>62</v>
      </c>
      <c r="X15" s="1"/>
      <c r="Y15" s="1"/>
      <c r="Z15" s="1"/>
      <c r="AA15" s="1"/>
      <c r="AB15" s="1"/>
    </row>
    <row r="16" spans="1:28" ht="21" x14ac:dyDescent="0.35">
      <c r="A16" s="11" t="s">
        <v>66</v>
      </c>
      <c r="B16" s="11">
        <f t="shared" si="0"/>
        <v>52</v>
      </c>
      <c r="C16" s="11">
        <f t="shared" si="1"/>
        <v>51.712394182765351</v>
      </c>
      <c r="D16" s="9">
        <v>3.09</v>
      </c>
      <c r="E16" s="3">
        <v>27</v>
      </c>
      <c r="F16" s="3">
        <v>11</v>
      </c>
      <c r="G16" s="3">
        <v>14</v>
      </c>
      <c r="H16" s="20">
        <f t="shared" si="2"/>
        <v>2</v>
      </c>
      <c r="I16" s="20">
        <f t="shared" si="3"/>
        <v>8</v>
      </c>
      <c r="J16" s="21">
        <f t="shared" si="4"/>
        <v>4</v>
      </c>
      <c r="K16" s="17">
        <f t="shared" si="5"/>
        <v>14</v>
      </c>
      <c r="L16" s="17">
        <f t="shared" si="6"/>
        <v>5</v>
      </c>
      <c r="M16" s="17">
        <f t="shared" si="7"/>
        <v>8</v>
      </c>
      <c r="N16" s="18">
        <f t="shared" si="8"/>
        <v>3.8461538461538464E-2</v>
      </c>
      <c r="O16" s="18">
        <f t="shared" si="9"/>
        <v>0.30769230769230771</v>
      </c>
      <c r="P16" s="18">
        <f t="shared" si="10"/>
        <v>7.6923076923076927E-2</v>
      </c>
      <c r="Q16" s="19">
        <f t="shared" si="11"/>
        <v>0.42307692307692307</v>
      </c>
      <c r="R16" s="3">
        <f t="shared" si="12"/>
        <v>58</v>
      </c>
      <c r="S16" s="10">
        <f t="array" ref="S16">SUM((E16:G16-B16/3)^2)/(B16/3)</f>
        <v>8.3461538461538485</v>
      </c>
      <c r="T16" s="1"/>
      <c r="U16" s="1"/>
      <c r="V16" s="1"/>
      <c r="W16" s="1"/>
      <c r="X16" s="1"/>
      <c r="Y16" s="1"/>
      <c r="Z16" s="1"/>
      <c r="AA16" s="1"/>
      <c r="AB16" s="1"/>
    </row>
    <row r="17" spans="1:28" ht="21" x14ac:dyDescent="0.35">
      <c r="A17" s="11" t="s">
        <v>71</v>
      </c>
      <c r="B17" s="11">
        <f t="shared" si="0"/>
        <v>55</v>
      </c>
      <c r="C17" s="11">
        <f t="shared" si="1"/>
        <v>56.230952897764269</v>
      </c>
      <c r="D17" s="9">
        <v>3.36</v>
      </c>
      <c r="E17" s="3">
        <v>26</v>
      </c>
      <c r="F17" s="3">
        <v>16</v>
      </c>
      <c r="G17" s="3">
        <v>13</v>
      </c>
      <c r="H17" s="20">
        <f t="shared" si="2"/>
        <v>3</v>
      </c>
      <c r="I17" s="20">
        <f t="shared" si="3"/>
        <v>9</v>
      </c>
      <c r="J17" s="21">
        <f t="shared" si="4"/>
        <v>3</v>
      </c>
      <c r="K17" s="17">
        <f t="shared" si="5"/>
        <v>15</v>
      </c>
      <c r="L17" s="17">
        <f t="shared" si="6"/>
        <v>6</v>
      </c>
      <c r="M17" s="17">
        <f t="shared" si="7"/>
        <v>9</v>
      </c>
      <c r="N17" s="18">
        <f t="shared" si="8"/>
        <v>8.1818181818181818E-2</v>
      </c>
      <c r="O17" s="18">
        <f t="shared" si="9"/>
        <v>0.36818181818181817</v>
      </c>
      <c r="P17" s="18">
        <f t="shared" si="10"/>
        <v>4.0909090909090909E-2</v>
      </c>
      <c r="Q17" s="19">
        <f t="shared" si="11"/>
        <v>0.49090909090909085</v>
      </c>
      <c r="R17" s="3">
        <f t="shared" si="12"/>
        <v>46</v>
      </c>
      <c r="S17" s="10">
        <f t="array" ref="S17">SUM((E17:G17-B17/3)^2)/(B17/3)</f>
        <v>5.0545454545454547</v>
      </c>
      <c r="T17" s="1"/>
      <c r="U17" s="1"/>
      <c r="V17" s="1"/>
      <c r="W17" s="1"/>
      <c r="X17" s="1"/>
      <c r="Y17" s="1"/>
      <c r="Z17" s="1"/>
      <c r="AA17" s="1"/>
      <c r="AB17" s="1"/>
    </row>
    <row r="18" spans="1:28" ht="21" x14ac:dyDescent="0.35">
      <c r="A18" s="11" t="s">
        <v>64</v>
      </c>
      <c r="B18" s="11">
        <f t="shared" si="0"/>
        <v>56</v>
      </c>
      <c r="C18" s="11">
        <f t="shared" si="1"/>
        <v>55.394182765357066</v>
      </c>
      <c r="D18" s="9">
        <v>3.31</v>
      </c>
      <c r="E18" s="3">
        <v>28</v>
      </c>
      <c r="F18" s="3">
        <v>16</v>
      </c>
      <c r="G18" s="3">
        <v>12</v>
      </c>
      <c r="H18" s="20">
        <f t="shared" si="2"/>
        <v>0</v>
      </c>
      <c r="I18" s="20">
        <f t="shared" si="3"/>
        <v>8</v>
      </c>
      <c r="J18" s="21">
        <f t="shared" si="4"/>
        <v>8</v>
      </c>
      <c r="K18" s="17">
        <f t="shared" si="5"/>
        <v>16</v>
      </c>
      <c r="L18" s="17">
        <f t="shared" si="6"/>
        <v>4</v>
      </c>
      <c r="M18" s="17">
        <f t="shared" si="7"/>
        <v>8</v>
      </c>
      <c r="N18" s="18">
        <f t="shared" si="8"/>
        <v>0</v>
      </c>
      <c r="O18" s="18">
        <f t="shared" si="9"/>
        <v>0.2857142857142857</v>
      </c>
      <c r="P18" s="18">
        <f t="shared" si="10"/>
        <v>0.2857142857142857</v>
      </c>
      <c r="Q18" s="19">
        <f t="shared" si="11"/>
        <v>0.5714285714285714</v>
      </c>
      <c r="R18" s="3">
        <f t="shared" si="12"/>
        <v>56</v>
      </c>
      <c r="S18" s="10">
        <f t="array" ref="S18">SUM((E18:G18-B18/3)^2)/(B18/3)</f>
        <v>7.4285714285714279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21" x14ac:dyDescent="0.35">
      <c r="A19" s="11" t="s">
        <v>56</v>
      </c>
      <c r="B19" s="11">
        <f t="shared" si="0"/>
        <v>58</v>
      </c>
      <c r="C19" s="11">
        <f t="shared" si="1"/>
        <v>58.071847189060129</v>
      </c>
      <c r="D19" s="9">
        <v>3.47</v>
      </c>
      <c r="E19" s="3">
        <v>26</v>
      </c>
      <c r="F19" s="3">
        <v>15</v>
      </c>
      <c r="G19" s="3">
        <v>17</v>
      </c>
      <c r="H19" s="20">
        <f t="shared" si="2"/>
        <v>6</v>
      </c>
      <c r="I19" s="20">
        <f t="shared" si="3"/>
        <v>2</v>
      </c>
      <c r="J19" s="21">
        <f t="shared" si="4"/>
        <v>10</v>
      </c>
      <c r="K19" s="17">
        <f t="shared" si="5"/>
        <v>18</v>
      </c>
      <c r="L19" s="17">
        <f t="shared" si="6"/>
        <v>8</v>
      </c>
      <c r="M19" s="17">
        <f t="shared" si="7"/>
        <v>10</v>
      </c>
      <c r="N19" s="18">
        <f t="shared" si="8"/>
        <v>0.31034482758620691</v>
      </c>
      <c r="O19" s="18">
        <f t="shared" si="9"/>
        <v>1.7241379310344827E-2</v>
      </c>
      <c r="P19" s="18">
        <f t="shared" si="10"/>
        <v>0.43103448275862066</v>
      </c>
      <c r="Q19" s="19">
        <f t="shared" si="11"/>
        <v>0.75862068965517238</v>
      </c>
      <c r="R19" s="3">
        <f t="shared" si="12"/>
        <v>40</v>
      </c>
      <c r="S19" s="10">
        <f t="array" ref="S19">SUM((E19:G19-B19/3)^2)/(B19/3)</f>
        <v>3.5517241379310351</v>
      </c>
      <c r="T19" s="1"/>
      <c r="U19" s="1"/>
      <c r="V19" s="1"/>
      <c r="W19" s="1"/>
      <c r="X19" s="1"/>
      <c r="Y19" s="1"/>
      <c r="Z19" s="1"/>
      <c r="AA19" s="1"/>
      <c r="AB19" s="1"/>
    </row>
    <row r="20" spans="1:28" ht="21" x14ac:dyDescent="0.35">
      <c r="A20" s="11" t="s">
        <v>62</v>
      </c>
      <c r="B20" s="11">
        <f t="shared" si="0"/>
        <v>66</v>
      </c>
      <c r="C20" s="11">
        <f t="shared" si="1"/>
        <v>66.941610592576509</v>
      </c>
      <c r="D20" s="9">
        <v>4</v>
      </c>
      <c r="E20" s="3">
        <v>33</v>
      </c>
      <c r="F20" s="3">
        <v>19</v>
      </c>
      <c r="G20" s="3">
        <v>14</v>
      </c>
      <c r="H20" s="20">
        <f t="shared" si="2"/>
        <v>0</v>
      </c>
      <c r="I20" s="20">
        <f t="shared" si="3"/>
        <v>10</v>
      </c>
      <c r="J20" s="21">
        <f t="shared" si="4"/>
        <v>10</v>
      </c>
      <c r="K20" s="17">
        <f t="shared" si="5"/>
        <v>20</v>
      </c>
      <c r="L20" s="17">
        <f t="shared" si="6"/>
        <v>5</v>
      </c>
      <c r="M20" s="17">
        <f t="shared" si="7"/>
        <v>10</v>
      </c>
      <c r="N20" s="18">
        <f t="shared" si="8"/>
        <v>0</v>
      </c>
      <c r="O20" s="18">
        <f t="shared" si="9"/>
        <v>0.37878787878787878</v>
      </c>
      <c r="P20" s="18">
        <f t="shared" si="10"/>
        <v>0.37878787878787878</v>
      </c>
      <c r="Q20" s="19">
        <f t="shared" si="11"/>
        <v>0.75757575757575757</v>
      </c>
      <c r="R20" s="3">
        <f t="shared" si="12"/>
        <v>66</v>
      </c>
      <c r="S20" s="10">
        <f t="array" ref="S20">SUM((E20:G20-B20/3)^2)/(B20/3)</f>
        <v>8.8181818181818183</v>
      </c>
      <c r="T20" s="1"/>
      <c r="U20" s="1"/>
      <c r="V20" s="1"/>
      <c r="W20" s="1"/>
      <c r="X20" s="1"/>
      <c r="Y20" s="1"/>
      <c r="Z20" s="1"/>
      <c r="AA20" s="1"/>
      <c r="AB20" s="1"/>
    </row>
    <row r="21" spans="1:28" ht="21" x14ac:dyDescent="0.35">
      <c r="A21" s="11" t="s">
        <v>69</v>
      </c>
      <c r="B21" s="11">
        <f t="shared" si="0"/>
        <v>57</v>
      </c>
      <c r="C21" s="11">
        <f t="shared" si="1"/>
        <v>56.56566095072715</v>
      </c>
      <c r="D21" s="9">
        <v>3.38</v>
      </c>
      <c r="E21" s="3">
        <v>32</v>
      </c>
      <c r="F21" s="3">
        <v>13</v>
      </c>
      <c r="G21" s="3">
        <v>12</v>
      </c>
      <c r="H21" s="20">
        <f t="shared" si="2"/>
        <v>7</v>
      </c>
      <c r="I21" s="20">
        <f t="shared" si="3"/>
        <v>5</v>
      </c>
      <c r="J21" s="21">
        <f t="shared" si="4"/>
        <v>9</v>
      </c>
      <c r="K21" s="17">
        <f t="shared" si="5"/>
        <v>21</v>
      </c>
      <c r="L21" s="17">
        <f t="shared" si="6"/>
        <v>8</v>
      </c>
      <c r="M21" s="17">
        <f t="shared" si="7"/>
        <v>9</v>
      </c>
      <c r="N21" s="18">
        <f t="shared" si="8"/>
        <v>0.42982456140350878</v>
      </c>
      <c r="O21" s="18">
        <f t="shared" si="9"/>
        <v>0.10964912280701754</v>
      </c>
      <c r="P21" s="18">
        <f t="shared" si="10"/>
        <v>0.35526315789473684</v>
      </c>
      <c r="Q21" s="19">
        <f t="shared" si="11"/>
        <v>0.89473684210526316</v>
      </c>
      <c r="R21" s="3">
        <f t="shared" si="12"/>
        <v>78</v>
      </c>
      <c r="S21" s="10">
        <f t="array" ref="S21">SUM((E21:G21-B21/3)^2)/(B21/3)</f>
        <v>13.368421052631579</v>
      </c>
      <c r="T21" s="1"/>
      <c r="U21" s="1"/>
      <c r="V21" s="1"/>
      <c r="W21" s="1"/>
      <c r="X21" s="1"/>
      <c r="Y21" s="1"/>
      <c r="Z21" s="1"/>
      <c r="AA21" s="1"/>
      <c r="AB21" s="1"/>
    </row>
    <row r="22" spans="1:28" ht="21" x14ac:dyDescent="0.35">
      <c r="A22" s="11" t="s">
        <v>44</v>
      </c>
      <c r="B22" s="11">
        <f t="shared" si="0"/>
        <v>65</v>
      </c>
      <c r="C22" s="11">
        <f t="shared" si="1"/>
        <v>64.933362274799222</v>
      </c>
      <c r="D22" s="9">
        <v>3.88</v>
      </c>
      <c r="E22" s="3">
        <v>34</v>
      </c>
      <c r="F22" s="3">
        <v>18</v>
      </c>
      <c r="G22" s="3">
        <v>13</v>
      </c>
      <c r="H22" s="16">
        <f t="shared" si="2"/>
        <v>3</v>
      </c>
      <c r="I22" s="13">
        <f t="shared" si="3"/>
        <v>7</v>
      </c>
      <c r="J22" s="14">
        <f t="shared" si="4"/>
        <v>13</v>
      </c>
      <c r="K22" s="17">
        <f t="shared" si="5"/>
        <v>23</v>
      </c>
      <c r="L22" s="17">
        <f t="shared" si="6"/>
        <v>8</v>
      </c>
      <c r="M22" s="17">
        <f t="shared" si="7"/>
        <v>13</v>
      </c>
      <c r="N22" s="18">
        <f t="shared" si="8"/>
        <v>6.9230769230769235E-2</v>
      </c>
      <c r="O22" s="18">
        <f t="shared" si="9"/>
        <v>0.18846153846153846</v>
      </c>
      <c r="P22" s="18">
        <f t="shared" si="10"/>
        <v>0.65</v>
      </c>
      <c r="Q22" s="19">
        <f t="shared" si="11"/>
        <v>0.90769230769230769</v>
      </c>
      <c r="R22" s="3">
        <f t="shared" si="12"/>
        <v>74</v>
      </c>
      <c r="S22" s="10">
        <f t="array" ref="S22">SUM((E22:G22-B22/3)^2)/(B22/3)</f>
        <v>11.107692307692307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21" x14ac:dyDescent="0.35">
      <c r="A23" s="11" t="s">
        <v>13</v>
      </c>
      <c r="B23" s="11">
        <f t="shared" si="0"/>
        <v>70</v>
      </c>
      <c r="C23" s="11">
        <f t="shared" si="1"/>
        <v>68.949858910353811</v>
      </c>
      <c r="D23" s="9">
        <v>4.12</v>
      </c>
      <c r="E23" s="3">
        <v>33</v>
      </c>
      <c r="F23" s="3">
        <v>16</v>
      </c>
      <c r="G23" s="3">
        <v>21</v>
      </c>
      <c r="H23" s="20">
        <f t="shared" si="2"/>
        <v>4</v>
      </c>
      <c r="I23" s="20">
        <f t="shared" si="3"/>
        <v>6</v>
      </c>
      <c r="J23" s="21">
        <f t="shared" si="4"/>
        <v>14</v>
      </c>
      <c r="K23" s="17">
        <f t="shared" si="5"/>
        <v>24</v>
      </c>
      <c r="L23" s="17">
        <f t="shared" si="6"/>
        <v>9</v>
      </c>
      <c r="M23" s="17">
        <f t="shared" si="7"/>
        <v>14</v>
      </c>
      <c r="N23" s="18">
        <f t="shared" si="8"/>
        <v>0.11428571428571428</v>
      </c>
      <c r="O23" s="18">
        <f t="shared" si="9"/>
        <v>0.12857142857142856</v>
      </c>
      <c r="P23" s="18">
        <f t="shared" si="10"/>
        <v>0.7</v>
      </c>
      <c r="Q23" s="19">
        <f t="shared" si="11"/>
        <v>0.94285714285714284</v>
      </c>
      <c r="R23" s="3">
        <f t="shared" si="12"/>
        <v>58</v>
      </c>
      <c r="S23" s="10">
        <f t="array" ref="S23">SUM((E23:G23-B23/3)^2)/(B23/3)</f>
        <v>6.5428571428571427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21" x14ac:dyDescent="0.35">
      <c r="A24" s="11" t="s">
        <v>45</v>
      </c>
      <c r="B24" s="11">
        <f t="shared" si="0"/>
        <v>82</v>
      </c>
      <c r="C24" s="11">
        <f t="shared" si="1"/>
        <v>81.16670284349901</v>
      </c>
      <c r="D24" s="9">
        <v>4.8499999999999996</v>
      </c>
      <c r="E24" s="3">
        <v>39</v>
      </c>
      <c r="F24" s="3">
        <v>19</v>
      </c>
      <c r="G24" s="3">
        <v>24</v>
      </c>
      <c r="H24" s="20">
        <f t="shared" si="2"/>
        <v>4</v>
      </c>
      <c r="I24" s="20">
        <f t="shared" si="3"/>
        <v>6</v>
      </c>
      <c r="J24" s="21">
        <f t="shared" si="4"/>
        <v>14</v>
      </c>
      <c r="K24" s="17">
        <f t="shared" si="5"/>
        <v>24</v>
      </c>
      <c r="L24" s="17">
        <f t="shared" si="6"/>
        <v>9</v>
      </c>
      <c r="M24" s="17">
        <f t="shared" si="7"/>
        <v>14</v>
      </c>
      <c r="N24" s="18">
        <f t="shared" si="8"/>
        <v>9.7560975609756101E-2</v>
      </c>
      <c r="O24" s="18">
        <f t="shared" si="9"/>
        <v>0.10975609756097561</v>
      </c>
      <c r="P24" s="18">
        <f t="shared" si="10"/>
        <v>0.59756097560975607</v>
      </c>
      <c r="Q24" s="19">
        <f t="shared" si="11"/>
        <v>0.80487804878048785</v>
      </c>
      <c r="R24" s="3">
        <f t="shared" si="12"/>
        <v>70</v>
      </c>
      <c r="S24" s="10">
        <f t="array" ref="S24">SUM((E24:G24-B24/3)^2)/(B24/3)</f>
        <v>7.9268292682926838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21" x14ac:dyDescent="0.35">
      <c r="A25" s="11" t="s">
        <v>54</v>
      </c>
      <c r="B25" s="11">
        <f t="shared" si="0"/>
        <v>65</v>
      </c>
      <c r="C25" s="11">
        <f t="shared" si="1"/>
        <v>64.933362274799222</v>
      </c>
      <c r="D25" s="9">
        <v>3.88</v>
      </c>
      <c r="E25" s="3">
        <v>33</v>
      </c>
      <c r="F25" s="3">
        <v>13</v>
      </c>
      <c r="G25" s="3">
        <v>19</v>
      </c>
      <c r="H25" s="20">
        <f t="shared" si="2"/>
        <v>1</v>
      </c>
      <c r="I25" s="20">
        <f t="shared" si="3"/>
        <v>13</v>
      </c>
      <c r="J25" s="21">
        <f t="shared" si="4"/>
        <v>11</v>
      </c>
      <c r="K25" s="17">
        <f t="shared" si="5"/>
        <v>25</v>
      </c>
      <c r="L25" s="17">
        <f t="shared" si="6"/>
        <v>7</v>
      </c>
      <c r="M25" s="17">
        <f t="shared" si="7"/>
        <v>13</v>
      </c>
      <c r="N25" s="18">
        <f t="shared" si="8"/>
        <v>7.6923076923076927E-3</v>
      </c>
      <c r="O25" s="18">
        <f t="shared" si="9"/>
        <v>0.65</v>
      </c>
      <c r="P25" s="18">
        <f t="shared" si="10"/>
        <v>0.4653846153846154</v>
      </c>
      <c r="Q25" s="19">
        <f t="shared" si="11"/>
        <v>1.1230769230769231</v>
      </c>
      <c r="R25" s="3">
        <f t="shared" si="12"/>
        <v>68</v>
      </c>
      <c r="S25" s="10">
        <f t="array" ref="S25">SUM((E25:G25-B25/3)^2)/(B25/3)</f>
        <v>9.7230769230769223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21" x14ac:dyDescent="0.35">
      <c r="A26" s="11" t="s">
        <v>73</v>
      </c>
      <c r="B26" s="11">
        <f t="shared" si="0"/>
        <v>45</v>
      </c>
      <c r="C26" s="11">
        <f t="shared" si="1"/>
        <v>45.018233123507706</v>
      </c>
      <c r="D26" s="9">
        <v>2.69</v>
      </c>
      <c r="E26" s="3">
        <v>20</v>
      </c>
      <c r="F26" s="3">
        <v>10</v>
      </c>
      <c r="G26" s="3">
        <v>15</v>
      </c>
      <c r="H26" s="20">
        <f t="shared" si="2"/>
        <v>5</v>
      </c>
      <c r="I26" s="20">
        <f t="shared" si="3"/>
        <v>5</v>
      </c>
      <c r="J26" s="21">
        <f t="shared" si="4"/>
        <v>15</v>
      </c>
      <c r="K26" s="17">
        <f t="shared" si="5"/>
        <v>25</v>
      </c>
      <c r="L26" s="17">
        <f t="shared" si="6"/>
        <v>10</v>
      </c>
      <c r="M26" s="17">
        <f t="shared" si="7"/>
        <v>15</v>
      </c>
      <c r="N26" s="18">
        <f t="shared" si="8"/>
        <v>0.27777777777777779</v>
      </c>
      <c r="O26" s="18">
        <f t="shared" si="9"/>
        <v>0.1388888888888889</v>
      </c>
      <c r="P26" s="18">
        <f t="shared" si="10"/>
        <v>1.25</v>
      </c>
      <c r="Q26" s="19">
        <f t="shared" si="11"/>
        <v>1.6666666666666667</v>
      </c>
      <c r="R26" s="3">
        <f t="shared" si="12"/>
        <v>30</v>
      </c>
      <c r="S26" s="10">
        <f t="array" ref="S26">SUM((E26:G26-B26/3)^2)/(B26/3)</f>
        <v>3.3333333333333335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21" x14ac:dyDescent="0.35">
      <c r="A27" s="11" t="s">
        <v>50</v>
      </c>
      <c r="B27" s="11">
        <f t="shared" si="0"/>
        <v>71</v>
      </c>
      <c r="C27" s="11">
        <f t="shared" si="1"/>
        <v>71.627523334056875</v>
      </c>
      <c r="D27" s="9">
        <v>4.28</v>
      </c>
      <c r="E27" s="3">
        <v>32</v>
      </c>
      <c r="F27" s="3">
        <v>17</v>
      </c>
      <c r="G27" s="3">
        <v>22</v>
      </c>
      <c r="H27" s="20">
        <f t="shared" si="2"/>
        <v>7</v>
      </c>
      <c r="I27" s="20">
        <f t="shared" si="3"/>
        <v>3</v>
      </c>
      <c r="J27" s="21">
        <f t="shared" si="4"/>
        <v>17</v>
      </c>
      <c r="K27" s="17">
        <f t="shared" si="5"/>
        <v>27</v>
      </c>
      <c r="L27" s="17">
        <f t="shared" si="6"/>
        <v>12</v>
      </c>
      <c r="M27" s="17">
        <f t="shared" si="7"/>
        <v>17</v>
      </c>
      <c r="N27" s="18">
        <f t="shared" si="8"/>
        <v>0.34507042253521125</v>
      </c>
      <c r="O27" s="18">
        <f t="shared" si="9"/>
        <v>3.1690140845070422E-2</v>
      </c>
      <c r="P27" s="18">
        <f t="shared" si="10"/>
        <v>1.017605633802817</v>
      </c>
      <c r="Q27" s="19">
        <f t="shared" si="11"/>
        <v>1.3943661971830987</v>
      </c>
      <c r="R27" s="3">
        <f t="shared" si="12"/>
        <v>50</v>
      </c>
      <c r="S27" s="10">
        <f t="array" ref="S27">SUM((E27:G27-B27/3)^2)/(B27/3)</f>
        <v>4.929577464788732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 ht="21" x14ac:dyDescent="0.35">
      <c r="A28" s="11" t="s">
        <v>46</v>
      </c>
      <c r="B28" s="11">
        <f t="shared" si="0"/>
        <v>72</v>
      </c>
      <c r="C28" s="11">
        <f t="shared" si="1"/>
        <v>71.794877360538308</v>
      </c>
      <c r="D28" s="9">
        <v>4.29</v>
      </c>
      <c r="E28" s="3">
        <v>41</v>
      </c>
      <c r="F28" s="3">
        <v>17</v>
      </c>
      <c r="G28" s="3">
        <v>14</v>
      </c>
      <c r="H28" s="20">
        <f t="shared" si="2"/>
        <v>10</v>
      </c>
      <c r="I28" s="20">
        <f t="shared" si="3"/>
        <v>4</v>
      </c>
      <c r="J28" s="21">
        <f t="shared" si="4"/>
        <v>16</v>
      </c>
      <c r="K28" s="17">
        <f t="shared" si="5"/>
        <v>30</v>
      </c>
      <c r="L28" s="17">
        <f t="shared" si="6"/>
        <v>13</v>
      </c>
      <c r="M28" s="17">
        <f t="shared" si="7"/>
        <v>16</v>
      </c>
      <c r="N28" s="18">
        <f t="shared" si="8"/>
        <v>0.69444444444444442</v>
      </c>
      <c r="O28" s="18">
        <f t="shared" si="9"/>
        <v>5.5555555555555552E-2</v>
      </c>
      <c r="P28" s="18">
        <f t="shared" si="10"/>
        <v>0.88888888888888884</v>
      </c>
      <c r="Q28" s="19">
        <f t="shared" si="11"/>
        <v>1.6388888888888888</v>
      </c>
      <c r="R28" s="3">
        <f t="shared" si="12"/>
        <v>102</v>
      </c>
      <c r="S28" s="10">
        <f t="array" ref="S28">SUM((E28:G28-B28/3)^2)/(B28/3)</f>
        <v>18.25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21" x14ac:dyDescent="0.35">
      <c r="A29" s="11" t="s">
        <v>61</v>
      </c>
      <c r="B29" s="11">
        <f t="shared" si="0"/>
        <v>69</v>
      </c>
      <c r="C29" s="11">
        <f t="shared" si="1"/>
        <v>68.949858910353811</v>
      </c>
      <c r="D29" s="9">
        <v>4.12</v>
      </c>
      <c r="E29" s="3">
        <v>31</v>
      </c>
      <c r="F29" s="3">
        <v>16</v>
      </c>
      <c r="G29" s="3">
        <v>22</v>
      </c>
      <c r="H29" s="20">
        <f t="shared" si="2"/>
        <v>7</v>
      </c>
      <c r="I29" s="20">
        <f t="shared" si="3"/>
        <v>5</v>
      </c>
      <c r="J29" s="21">
        <f t="shared" si="4"/>
        <v>19</v>
      </c>
      <c r="K29" s="17">
        <f t="shared" si="5"/>
        <v>31</v>
      </c>
      <c r="L29" s="17">
        <f t="shared" si="6"/>
        <v>13</v>
      </c>
      <c r="M29" s="17">
        <f t="shared" si="7"/>
        <v>19</v>
      </c>
      <c r="N29" s="18">
        <f t="shared" si="8"/>
        <v>0.35507246376811596</v>
      </c>
      <c r="O29" s="18">
        <f t="shared" si="9"/>
        <v>9.0579710144927536E-2</v>
      </c>
      <c r="P29" s="18">
        <f t="shared" si="10"/>
        <v>1.3079710144927537</v>
      </c>
      <c r="Q29" s="19">
        <f t="shared" si="11"/>
        <v>1.7536231884057971</v>
      </c>
      <c r="R29" s="3">
        <f t="shared" si="12"/>
        <v>48</v>
      </c>
      <c r="S29" s="10">
        <f t="array" ref="S29">SUM((E29:G29-B29/3)^2)/(B29/3)</f>
        <v>4.9565217391304346</v>
      </c>
      <c r="T29" s="1"/>
      <c r="U29" s="1"/>
      <c r="V29" s="1"/>
      <c r="W29" s="1"/>
      <c r="X29" s="1"/>
      <c r="Y29" s="1"/>
      <c r="Z29" s="1"/>
      <c r="AA29" s="1"/>
      <c r="AB29" s="1"/>
    </row>
    <row r="30" spans="1:28" ht="21" x14ac:dyDescent="0.35">
      <c r="A30" s="11" t="s">
        <v>76</v>
      </c>
      <c r="B30" s="11">
        <f t="shared" si="0"/>
        <v>60</v>
      </c>
      <c r="C30" s="11">
        <f t="shared" si="1"/>
        <v>60.080095506837417</v>
      </c>
      <c r="D30" s="9">
        <v>3.59</v>
      </c>
      <c r="E30" s="3">
        <v>26</v>
      </c>
      <c r="F30" s="3">
        <v>14</v>
      </c>
      <c r="G30" s="3">
        <v>20</v>
      </c>
      <c r="H30" s="20">
        <f t="shared" si="2"/>
        <v>8</v>
      </c>
      <c r="I30" s="20">
        <f t="shared" si="3"/>
        <v>4</v>
      </c>
      <c r="J30" s="21">
        <f t="shared" si="4"/>
        <v>20</v>
      </c>
      <c r="K30" s="17">
        <f t="shared" si="5"/>
        <v>32</v>
      </c>
      <c r="L30" s="17">
        <f t="shared" si="6"/>
        <v>14</v>
      </c>
      <c r="M30" s="17">
        <f t="shared" si="7"/>
        <v>20</v>
      </c>
      <c r="N30" s="18">
        <f t="shared" si="8"/>
        <v>0.53333333333333333</v>
      </c>
      <c r="O30" s="18">
        <f t="shared" si="9"/>
        <v>6.6666666666666666E-2</v>
      </c>
      <c r="P30" s="18">
        <f t="shared" si="10"/>
        <v>1.6666666666666667</v>
      </c>
      <c r="Q30" s="19">
        <f t="shared" si="11"/>
        <v>2.2666666666666666</v>
      </c>
      <c r="R30" s="3">
        <f t="shared" si="12"/>
        <v>36</v>
      </c>
      <c r="S30" s="10">
        <f t="array" ref="S30">SUM((E30:G30-B30/3)^2)/(B30/3)</f>
        <v>3.6</v>
      </c>
      <c r="T30" s="1"/>
      <c r="U30" s="1"/>
      <c r="V30" s="1"/>
      <c r="W30" s="1"/>
      <c r="X30" s="1"/>
      <c r="Y30" s="1"/>
      <c r="Z30" s="1"/>
      <c r="AA30" s="1"/>
      <c r="AB30" s="1"/>
    </row>
    <row r="31" spans="1:28" ht="21" x14ac:dyDescent="0.35">
      <c r="A31" s="11" t="s">
        <v>70</v>
      </c>
      <c r="B31" s="11">
        <f t="shared" si="0"/>
        <v>61</v>
      </c>
      <c r="C31" s="11">
        <f t="shared" si="1"/>
        <v>61.084219665726067</v>
      </c>
      <c r="D31" s="9">
        <v>3.65</v>
      </c>
      <c r="E31" s="3">
        <v>25</v>
      </c>
      <c r="F31" s="3">
        <v>16</v>
      </c>
      <c r="G31" s="3">
        <v>20</v>
      </c>
      <c r="H31" s="20">
        <f t="shared" si="2"/>
        <v>11</v>
      </c>
      <c r="I31" s="20">
        <f t="shared" si="3"/>
        <v>3</v>
      </c>
      <c r="J31" s="21">
        <f t="shared" si="4"/>
        <v>19</v>
      </c>
      <c r="K31" s="17">
        <f t="shared" si="5"/>
        <v>33</v>
      </c>
      <c r="L31" s="17">
        <f t="shared" si="6"/>
        <v>15</v>
      </c>
      <c r="M31" s="17">
        <f t="shared" si="7"/>
        <v>19</v>
      </c>
      <c r="N31" s="18">
        <f t="shared" si="8"/>
        <v>0.99180327868852458</v>
      </c>
      <c r="O31" s="18">
        <f t="shared" si="9"/>
        <v>3.6885245901639344E-2</v>
      </c>
      <c r="P31" s="18">
        <f t="shared" si="10"/>
        <v>1.4795081967213115</v>
      </c>
      <c r="Q31" s="19">
        <f t="shared" si="11"/>
        <v>2.5081967213114753</v>
      </c>
      <c r="R31" s="3">
        <f t="shared" si="12"/>
        <v>28</v>
      </c>
      <c r="S31" s="10">
        <f t="array" ref="S31">SUM((E31:G31-B31/3)^2)/(B31/3)</f>
        <v>2</v>
      </c>
      <c r="T31" s="1"/>
      <c r="U31" s="1"/>
      <c r="V31" s="1"/>
      <c r="W31" s="1"/>
      <c r="X31" s="1"/>
      <c r="Y31" s="1"/>
      <c r="Z31" s="1"/>
      <c r="AA31" s="1"/>
      <c r="AB31" s="1"/>
    </row>
    <row r="32" spans="1:28" ht="21" x14ac:dyDescent="0.35">
      <c r="A32" s="11" t="s">
        <v>48</v>
      </c>
      <c r="B32" s="11">
        <f t="shared" si="0"/>
        <v>68</v>
      </c>
      <c r="C32" s="11">
        <f t="shared" si="1"/>
        <v>67.611026698502272</v>
      </c>
      <c r="D32" s="9">
        <v>4.04</v>
      </c>
      <c r="E32" s="3">
        <v>37</v>
      </c>
      <c r="F32" s="3">
        <v>19</v>
      </c>
      <c r="G32" s="3">
        <v>12</v>
      </c>
      <c r="H32" s="20">
        <f t="shared" si="2"/>
        <v>6</v>
      </c>
      <c r="I32" s="20">
        <f t="shared" si="3"/>
        <v>8</v>
      </c>
      <c r="J32" s="21">
        <f t="shared" si="4"/>
        <v>20</v>
      </c>
      <c r="K32" s="17">
        <f t="shared" si="5"/>
        <v>34</v>
      </c>
      <c r="L32" s="17">
        <f t="shared" si="6"/>
        <v>13</v>
      </c>
      <c r="M32" s="17">
        <f t="shared" si="7"/>
        <v>20</v>
      </c>
      <c r="N32" s="18">
        <f t="shared" si="8"/>
        <v>0.26470588235294118</v>
      </c>
      <c r="O32" s="18">
        <f t="shared" si="9"/>
        <v>0.23529411764705882</v>
      </c>
      <c r="P32" s="18">
        <f t="shared" si="10"/>
        <v>1.4705882352941178</v>
      </c>
      <c r="Q32" s="19">
        <f t="shared" si="11"/>
        <v>1.9705882352941178</v>
      </c>
      <c r="R32" s="3">
        <f t="shared" si="12"/>
        <v>86</v>
      </c>
      <c r="S32" s="10">
        <f t="array" ref="S32">SUM((E32:G32-B32/3)^2)/(B32/3)</f>
        <v>14.676470588235292</v>
      </c>
      <c r="T32" s="1"/>
      <c r="U32" s="1"/>
      <c r="V32" s="1"/>
      <c r="W32" s="1"/>
      <c r="X32" s="1"/>
      <c r="Y32" s="1"/>
      <c r="Z32" s="1"/>
      <c r="AA32" s="1"/>
      <c r="AB32" s="1"/>
    </row>
    <row r="33" spans="1:28" ht="21" x14ac:dyDescent="0.35">
      <c r="A33" s="11" t="s">
        <v>72</v>
      </c>
      <c r="B33" s="11">
        <f t="shared" si="0"/>
        <v>54</v>
      </c>
      <c r="C33" s="11">
        <f t="shared" si="1"/>
        <v>53.553288474061212</v>
      </c>
      <c r="D33" s="9">
        <v>3.2</v>
      </c>
      <c r="E33" s="3">
        <v>22</v>
      </c>
      <c r="F33" s="3">
        <v>19</v>
      </c>
      <c r="G33" s="3">
        <v>13</v>
      </c>
      <c r="H33" s="20">
        <f t="shared" si="2"/>
        <v>10</v>
      </c>
      <c r="I33" s="20">
        <f t="shared" si="3"/>
        <v>22</v>
      </c>
      <c r="J33" s="21">
        <f t="shared" si="4"/>
        <v>2</v>
      </c>
      <c r="K33" s="17">
        <f t="shared" si="5"/>
        <v>34</v>
      </c>
      <c r="L33" s="17">
        <f t="shared" si="6"/>
        <v>16</v>
      </c>
      <c r="M33" s="17">
        <f t="shared" si="7"/>
        <v>22</v>
      </c>
      <c r="N33" s="18">
        <f t="shared" si="8"/>
        <v>0.92592592592592593</v>
      </c>
      <c r="O33" s="18">
        <f t="shared" si="9"/>
        <v>2.2407407407407409</v>
      </c>
      <c r="P33" s="18">
        <f t="shared" si="10"/>
        <v>1.8518518518518517E-2</v>
      </c>
      <c r="Q33" s="19">
        <f t="shared" si="11"/>
        <v>3.1851851851851856</v>
      </c>
      <c r="R33" s="3">
        <f t="shared" si="12"/>
        <v>30</v>
      </c>
      <c r="S33" s="10">
        <f t="array" ref="S33">SUM((E33:G33-B33/3)^2)/(B33/3)</f>
        <v>2.3333333333333335</v>
      </c>
      <c r="T33" s="1"/>
      <c r="U33" s="1"/>
      <c r="V33" s="1"/>
      <c r="W33" s="1"/>
      <c r="X33" s="1"/>
      <c r="Y33" s="1"/>
      <c r="Z33" s="1"/>
      <c r="AA33" s="1"/>
      <c r="AB33" s="1"/>
    </row>
    <row r="34" spans="1:28" ht="21" x14ac:dyDescent="0.35">
      <c r="A34" s="11" t="s">
        <v>67</v>
      </c>
      <c r="B34" s="11">
        <f t="shared" si="0"/>
        <v>41</v>
      </c>
      <c r="C34" s="11">
        <f t="shared" si="1"/>
        <v>41.169090514434558</v>
      </c>
      <c r="D34" s="9">
        <v>2.46</v>
      </c>
      <c r="E34" s="3">
        <v>19</v>
      </c>
      <c r="F34" s="3">
        <v>15</v>
      </c>
      <c r="G34" s="3">
        <v>7</v>
      </c>
      <c r="H34" s="20">
        <f t="shared" si="2"/>
        <v>3</v>
      </c>
      <c r="I34" s="20">
        <f t="shared" si="3"/>
        <v>19</v>
      </c>
      <c r="J34" s="21">
        <f t="shared" si="4"/>
        <v>13</v>
      </c>
      <c r="K34" s="17">
        <f t="shared" si="5"/>
        <v>35</v>
      </c>
      <c r="L34" s="17">
        <f t="shared" si="6"/>
        <v>11</v>
      </c>
      <c r="M34" s="17">
        <f t="shared" si="7"/>
        <v>19</v>
      </c>
      <c r="N34" s="18">
        <f t="shared" si="8"/>
        <v>0.10975609756097561</v>
      </c>
      <c r="O34" s="18">
        <f t="shared" si="9"/>
        <v>2.2012195121951219</v>
      </c>
      <c r="P34" s="18">
        <f t="shared" si="10"/>
        <v>1.0304878048780488</v>
      </c>
      <c r="Q34" s="19">
        <f t="shared" si="11"/>
        <v>3.3414634146341466</v>
      </c>
      <c r="R34" s="3">
        <f t="shared" si="12"/>
        <v>40</v>
      </c>
      <c r="S34" s="10">
        <f t="array" ref="S34">SUM((E34:G34-B34/3)^2)/(B34/3)</f>
        <v>5.463414634146341</v>
      </c>
      <c r="T34" s="1"/>
      <c r="U34" s="1"/>
      <c r="V34" s="1"/>
      <c r="W34" s="1"/>
      <c r="X34" s="1"/>
      <c r="Y34" s="1"/>
      <c r="Z34" s="1"/>
      <c r="AA34" s="1"/>
      <c r="AB34" s="1"/>
    </row>
    <row r="35" spans="1:28" ht="21" x14ac:dyDescent="0.35">
      <c r="A35" s="11" t="s">
        <v>51</v>
      </c>
      <c r="B35" s="11">
        <f t="shared" si="0"/>
        <v>47</v>
      </c>
      <c r="C35" s="11">
        <f t="shared" si="1"/>
        <v>47.69589754721077</v>
      </c>
      <c r="D35" s="9">
        <v>2.85</v>
      </c>
      <c r="E35" s="3">
        <v>20</v>
      </c>
      <c r="F35" s="3">
        <v>18</v>
      </c>
      <c r="G35" s="3">
        <v>9</v>
      </c>
      <c r="H35" s="20">
        <f t="shared" si="2"/>
        <v>7</v>
      </c>
      <c r="I35" s="20">
        <f t="shared" si="3"/>
        <v>25</v>
      </c>
      <c r="J35" s="21">
        <f t="shared" si="4"/>
        <v>11</v>
      </c>
      <c r="K35" s="17">
        <f t="shared" si="5"/>
        <v>43</v>
      </c>
      <c r="L35" s="17">
        <f t="shared" si="6"/>
        <v>16</v>
      </c>
      <c r="M35" s="17">
        <f t="shared" si="7"/>
        <v>25</v>
      </c>
      <c r="N35" s="18">
        <f t="shared" si="8"/>
        <v>0.52127659574468088</v>
      </c>
      <c r="O35" s="18">
        <f t="shared" si="9"/>
        <v>3.3244680851063828</v>
      </c>
      <c r="P35" s="18">
        <f t="shared" si="10"/>
        <v>0.6436170212765957</v>
      </c>
      <c r="Q35" s="19">
        <f t="shared" si="11"/>
        <v>4.4893617021276597</v>
      </c>
      <c r="R35" s="3">
        <f t="shared" si="12"/>
        <v>40</v>
      </c>
      <c r="S35" s="10">
        <f t="array" ref="S35">SUM((E35:G35-B35/3)^2)/(B35/3)</f>
        <v>4.3829787234042552</v>
      </c>
      <c r="T35" s="1"/>
      <c r="U35" s="1"/>
      <c r="V35" s="1"/>
      <c r="W35" s="1"/>
      <c r="X35" s="1"/>
      <c r="Y35" s="1"/>
      <c r="Z35" s="1"/>
      <c r="AA35" s="1"/>
      <c r="AB35" s="1"/>
    </row>
    <row r="36" spans="1:28" ht="21" x14ac:dyDescent="0.35">
      <c r="A36" s="11" t="s">
        <v>74</v>
      </c>
      <c r="B36" s="11">
        <f t="shared" si="0"/>
        <v>72</v>
      </c>
      <c r="C36" s="11">
        <f t="shared" si="1"/>
        <v>71.794877360538308</v>
      </c>
      <c r="D36" s="9">
        <v>4.29</v>
      </c>
      <c r="E36" s="3">
        <v>28</v>
      </c>
      <c r="F36" s="3">
        <v>22</v>
      </c>
      <c r="G36" s="3">
        <v>22</v>
      </c>
      <c r="H36" s="20">
        <f t="shared" si="2"/>
        <v>16</v>
      </c>
      <c r="I36" s="20">
        <f t="shared" si="3"/>
        <v>16</v>
      </c>
      <c r="J36" s="21">
        <f t="shared" si="4"/>
        <v>16</v>
      </c>
      <c r="K36" s="17">
        <f t="shared" si="5"/>
        <v>48</v>
      </c>
      <c r="L36" s="17">
        <f t="shared" si="6"/>
        <v>16</v>
      </c>
      <c r="M36" s="17">
        <f t="shared" si="7"/>
        <v>16</v>
      </c>
      <c r="N36" s="18">
        <f t="shared" si="8"/>
        <v>1.7777777777777777</v>
      </c>
      <c r="O36" s="18">
        <f t="shared" si="9"/>
        <v>0.88888888888888884</v>
      </c>
      <c r="P36" s="18">
        <f t="shared" si="10"/>
        <v>0.88888888888888884</v>
      </c>
      <c r="Q36" s="19">
        <f t="shared" si="11"/>
        <v>3.5555555555555554</v>
      </c>
      <c r="R36" s="3">
        <f t="shared" si="12"/>
        <v>24</v>
      </c>
      <c r="S36" s="10">
        <f t="array" ref="S36">SUM((E36:G36-B36/3)^2)/(B36/3)</f>
        <v>1</v>
      </c>
      <c r="T36" s="1"/>
      <c r="U36" s="1"/>
      <c r="V36" s="1"/>
      <c r="W36" s="1"/>
      <c r="X36" s="1"/>
      <c r="Y36" s="1"/>
      <c r="Z36" s="1"/>
      <c r="AA36" s="1"/>
      <c r="AB36" s="1"/>
    </row>
    <row r="37" spans="1:28" ht="21" x14ac:dyDescent="0.35">
      <c r="A37" s="11" t="s">
        <v>77</v>
      </c>
      <c r="B37" s="11">
        <f t="shared" si="0"/>
        <v>72</v>
      </c>
      <c r="C37" s="11">
        <f t="shared" si="1"/>
        <v>72.129585413501189</v>
      </c>
      <c r="D37" s="9">
        <v>4.3099999999999996</v>
      </c>
      <c r="E37" s="3">
        <v>33</v>
      </c>
      <c r="F37" s="3">
        <v>25</v>
      </c>
      <c r="G37" s="3">
        <v>14</v>
      </c>
      <c r="H37" s="20">
        <f t="shared" si="2"/>
        <v>6</v>
      </c>
      <c r="I37" s="20">
        <f t="shared" si="3"/>
        <v>28</v>
      </c>
      <c r="J37" s="21">
        <f t="shared" si="4"/>
        <v>16</v>
      </c>
      <c r="K37" s="17">
        <f t="shared" si="5"/>
        <v>50</v>
      </c>
      <c r="L37" s="17">
        <f t="shared" si="6"/>
        <v>17</v>
      </c>
      <c r="M37" s="17">
        <f t="shared" si="7"/>
        <v>28</v>
      </c>
      <c r="N37" s="18">
        <f t="shared" si="8"/>
        <v>0.25</v>
      </c>
      <c r="O37" s="18">
        <f t="shared" si="9"/>
        <v>2.7222222222222223</v>
      </c>
      <c r="P37" s="18">
        <f t="shared" si="10"/>
        <v>0.88888888888888884</v>
      </c>
      <c r="Q37" s="19">
        <f t="shared" si="11"/>
        <v>3.8611111111111112</v>
      </c>
      <c r="R37" s="3">
        <f t="shared" si="12"/>
        <v>60</v>
      </c>
      <c r="S37" s="10">
        <f t="array" ref="S37">SUM((E37:G37-B37/3)^2)/(B37/3)</f>
        <v>7.583333333333333</v>
      </c>
      <c r="T37" s="1"/>
      <c r="U37" s="1"/>
      <c r="V37" s="1"/>
      <c r="W37" s="1"/>
      <c r="X37" s="1"/>
      <c r="Y37" s="1"/>
      <c r="Z37" s="1"/>
      <c r="AA37" s="1"/>
      <c r="AB37" s="1"/>
    </row>
    <row r="38" spans="1:28" ht="21" x14ac:dyDescent="0.35">
      <c r="A38" s="11" t="s">
        <v>65</v>
      </c>
      <c r="B38" s="11">
        <f t="shared" si="0"/>
        <v>69</v>
      </c>
      <c r="C38" s="11">
        <f t="shared" si="1"/>
        <v>69.117212936835244</v>
      </c>
      <c r="D38" s="9">
        <v>4.13</v>
      </c>
      <c r="E38" s="3">
        <v>37</v>
      </c>
      <c r="F38" s="3">
        <v>22</v>
      </c>
      <c r="G38" s="3">
        <v>10</v>
      </c>
      <c r="H38" s="20">
        <f t="shared" si="2"/>
        <v>5</v>
      </c>
      <c r="I38" s="20">
        <f t="shared" si="3"/>
        <v>19</v>
      </c>
      <c r="J38" s="21">
        <f t="shared" si="4"/>
        <v>29</v>
      </c>
      <c r="K38" s="17">
        <f t="shared" si="5"/>
        <v>53</v>
      </c>
      <c r="L38" s="17">
        <f t="shared" si="6"/>
        <v>17</v>
      </c>
      <c r="M38" s="17">
        <f t="shared" si="7"/>
        <v>29</v>
      </c>
      <c r="N38" s="18">
        <f t="shared" si="8"/>
        <v>0.18115942028985507</v>
      </c>
      <c r="O38" s="18">
        <f t="shared" si="9"/>
        <v>1.3079710144927537</v>
      </c>
      <c r="P38" s="18">
        <f t="shared" si="10"/>
        <v>3.0471014492753623</v>
      </c>
      <c r="Q38" s="19">
        <f t="shared" si="11"/>
        <v>4.5362318840579707</v>
      </c>
      <c r="R38" s="3">
        <f t="shared" si="12"/>
        <v>84</v>
      </c>
      <c r="S38" s="10">
        <f t="array" ref="S38">SUM((E38:G38-B38/3)^2)/(B38/3)</f>
        <v>15.913043478260869</v>
      </c>
      <c r="T38" s="1"/>
      <c r="U38" s="1"/>
      <c r="V38" s="1"/>
      <c r="W38" s="1"/>
      <c r="X38" s="1"/>
      <c r="Y38" s="1"/>
      <c r="Z38" s="1"/>
      <c r="AA38" s="1"/>
      <c r="AB38" s="1"/>
    </row>
    <row r="39" spans="1:28" ht="21" x14ac:dyDescent="0.35">
      <c r="A39" s="11" t="s">
        <v>52</v>
      </c>
      <c r="B39" s="11">
        <f t="shared" si="0"/>
        <v>58</v>
      </c>
      <c r="C39" s="11">
        <f t="shared" si="1"/>
        <v>57.235077056652919</v>
      </c>
      <c r="D39" s="9">
        <v>3.42</v>
      </c>
      <c r="E39" s="3">
        <v>39</v>
      </c>
      <c r="F39" s="3">
        <v>9</v>
      </c>
      <c r="G39" s="3">
        <v>10</v>
      </c>
      <c r="H39" s="20">
        <f t="shared" si="2"/>
        <v>20</v>
      </c>
      <c r="I39" s="20">
        <f t="shared" si="3"/>
        <v>22</v>
      </c>
      <c r="J39" s="21">
        <f t="shared" si="4"/>
        <v>18</v>
      </c>
      <c r="K39" s="17">
        <f t="shared" si="5"/>
        <v>60</v>
      </c>
      <c r="L39" s="17">
        <f t="shared" si="6"/>
        <v>21</v>
      </c>
      <c r="M39" s="17">
        <f t="shared" si="7"/>
        <v>22</v>
      </c>
      <c r="N39" s="18">
        <f t="shared" si="8"/>
        <v>3.4482758620689653</v>
      </c>
      <c r="O39" s="18">
        <f t="shared" si="9"/>
        <v>2.0862068965517242</v>
      </c>
      <c r="P39" s="18">
        <f t="shared" si="10"/>
        <v>1.396551724137931</v>
      </c>
      <c r="Q39" s="19">
        <f t="shared" si="11"/>
        <v>6.931034482758621</v>
      </c>
      <c r="R39" s="3">
        <f t="shared" si="12"/>
        <v>118</v>
      </c>
      <c r="S39" s="10">
        <f t="array" ref="S39">SUM((E39:G39-B39/3)^2)/(B39/3)</f>
        <v>30.034482758620694</v>
      </c>
      <c r="T39" s="1"/>
      <c r="U39" s="1"/>
      <c r="V39" s="1"/>
      <c r="W39" s="1"/>
      <c r="X39" s="1"/>
      <c r="Y39" s="1"/>
      <c r="Z39" s="1"/>
      <c r="AA39" s="1"/>
      <c r="AB39" s="1"/>
    </row>
    <row r="40" spans="1:28" ht="21" x14ac:dyDescent="0.35">
      <c r="A40" s="11" t="s">
        <v>49</v>
      </c>
      <c r="B40" s="11">
        <f t="shared" si="0"/>
        <v>51</v>
      </c>
      <c r="C40" s="11">
        <f t="shared" si="1"/>
        <v>50.373561970913819</v>
      </c>
      <c r="D40" s="9">
        <v>3.01</v>
      </c>
      <c r="E40" s="3">
        <v>33</v>
      </c>
      <c r="F40" s="3">
        <v>3</v>
      </c>
      <c r="G40" s="3">
        <v>15</v>
      </c>
      <c r="H40" s="20">
        <f t="shared" si="2"/>
        <v>15</v>
      </c>
      <c r="I40" s="20">
        <f t="shared" si="3"/>
        <v>39</v>
      </c>
      <c r="J40" s="21">
        <f t="shared" si="4"/>
        <v>9</v>
      </c>
      <c r="K40" s="17">
        <f t="shared" si="5"/>
        <v>63</v>
      </c>
      <c r="L40" s="17">
        <f t="shared" si="6"/>
        <v>27</v>
      </c>
      <c r="M40" s="17">
        <f t="shared" si="7"/>
        <v>39</v>
      </c>
      <c r="N40" s="18">
        <f t="shared" si="8"/>
        <v>2.2058823529411766</v>
      </c>
      <c r="O40" s="18">
        <f t="shared" si="9"/>
        <v>7.4558823529411766</v>
      </c>
      <c r="P40" s="18">
        <f t="shared" si="10"/>
        <v>0.39705882352941174</v>
      </c>
      <c r="Q40" s="19">
        <f t="shared" si="11"/>
        <v>10.058823529411764</v>
      </c>
      <c r="R40" s="3">
        <f t="shared" si="12"/>
        <v>96</v>
      </c>
      <c r="S40" s="10">
        <f t="array" ref="S40">SUM((E40:G40-B40/3)^2)/(B40/3)</f>
        <v>26.823529411764707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ht="21" x14ac:dyDescent="0.35">
      <c r="A41" s="11"/>
      <c r="B41" s="11"/>
      <c r="C41" s="11"/>
      <c r="D41" s="9"/>
      <c r="E41" s="3"/>
      <c r="F41" s="3"/>
      <c r="G41" s="3"/>
      <c r="H41" s="20"/>
      <c r="I41" s="20"/>
      <c r="J41" s="21"/>
      <c r="K41" s="17"/>
      <c r="L41" s="17"/>
      <c r="M41" s="17"/>
      <c r="N41" s="18"/>
      <c r="O41" s="18"/>
      <c r="P41" s="18"/>
      <c r="Q41" s="19"/>
      <c r="R41" s="3"/>
      <c r="S41" s="10"/>
      <c r="T41" s="1"/>
      <c r="U41" s="1"/>
      <c r="V41" s="1"/>
      <c r="W41" s="1"/>
      <c r="X41" s="1"/>
      <c r="Y41" s="1"/>
      <c r="Z41" s="1"/>
      <c r="AA41" s="1"/>
      <c r="AB41" s="1"/>
    </row>
    <row r="42" spans="1:28" ht="21" x14ac:dyDescent="0.35">
      <c r="A42" s="11"/>
      <c r="B42" s="11"/>
      <c r="C42" s="11"/>
      <c r="D42" s="9"/>
      <c r="E42" s="3"/>
      <c r="F42" s="3"/>
      <c r="G42" s="3"/>
      <c r="H42" s="20"/>
      <c r="I42" s="20"/>
      <c r="J42" s="21"/>
      <c r="K42" s="17"/>
      <c r="L42" s="17"/>
      <c r="M42" s="17"/>
      <c r="N42" s="18"/>
      <c r="O42" s="18"/>
      <c r="P42" s="18"/>
      <c r="Q42" s="19"/>
      <c r="R42" s="3"/>
      <c r="S42" s="10"/>
      <c r="T42" s="1"/>
      <c r="U42" s="1"/>
      <c r="V42" s="1"/>
      <c r="W42" s="1"/>
      <c r="X42" s="1"/>
      <c r="Y42" s="1"/>
      <c r="Z42" s="1"/>
      <c r="AA42" s="1"/>
      <c r="AB42" s="1"/>
    </row>
    <row r="43" spans="1:28" ht="21" hidden="1" x14ac:dyDescent="0.35">
      <c r="A43" s="3" t="s">
        <v>38</v>
      </c>
      <c r="B43" s="3">
        <f t="shared" ref="B43:B44" si="16">SUM(E43:G43)</f>
        <v>57</v>
      </c>
      <c r="C43" s="3">
        <f t="shared" ref="C43:C44" si="17">D43/A$1</f>
        <v>61.920989798133277</v>
      </c>
      <c r="D43" s="3">
        <v>3.7</v>
      </c>
      <c r="E43" s="3">
        <v>22</v>
      </c>
      <c r="F43" s="3">
        <v>15</v>
      </c>
      <c r="G43" s="3">
        <v>20</v>
      </c>
      <c r="H43" s="4">
        <f t="shared" ref="H43:H44" si="18">ABS(E43/E$2-$B43)</f>
        <v>13</v>
      </c>
      <c r="I43" s="5">
        <f t="shared" ref="I43:I44" si="19">ABS(F43/F$2-$B43)</f>
        <v>3</v>
      </c>
      <c r="J43" s="6">
        <f t="shared" ref="J43:J44" si="20">ABS(G43/G$2-$B43)</f>
        <v>23</v>
      </c>
      <c r="K43" s="8">
        <f t="shared" ref="K43:K44" si="21">SUM(H43:J43)</f>
        <v>39</v>
      </c>
      <c r="L43" s="9"/>
      <c r="M43" s="9"/>
      <c r="N43" s="9">
        <f t="shared" ref="N43" si="22">H43^2/($B43/E$2)</f>
        <v>1.4824561403508771</v>
      </c>
      <c r="O43" s="9">
        <f t="shared" ref="O43" si="23">I43^2/($B43/F$2)</f>
        <v>3.9473684210526314E-2</v>
      </c>
      <c r="P43" s="9">
        <f t="shared" ref="P43" si="24">J43^2/($B43/G$2)</f>
        <v>2.3201754385964914</v>
      </c>
      <c r="Q43" s="10">
        <f t="shared" ref="Q43" si="25">SUM(N43:P43)</f>
        <v>3.8421052631578947</v>
      </c>
      <c r="R43" s="3">
        <f t="shared" ref="R43:R44" si="26">ABS(3*E43-B43)+ABS(3*F43-B43)+ABS(3*G43-B43)</f>
        <v>24</v>
      </c>
      <c r="S43" s="10">
        <f t="array" ref="S43">SUM((E43:G43-B43/3)^2)/(B43/3)</f>
        <v>1.368421052631579</v>
      </c>
      <c r="T43" s="1"/>
      <c r="U43" s="1"/>
      <c r="V43" s="1"/>
      <c r="W43" s="1"/>
      <c r="X43" s="1"/>
      <c r="Y43" s="1"/>
      <c r="Z43" s="1"/>
      <c r="AA43" s="1"/>
      <c r="AB43" s="1"/>
    </row>
    <row r="44" spans="1:28" ht="21" hidden="1" x14ac:dyDescent="0.35">
      <c r="A44" s="3" t="s">
        <v>39</v>
      </c>
      <c r="B44" s="3">
        <f t="shared" si="16"/>
        <v>73</v>
      </c>
      <c r="C44" s="3">
        <f t="shared" si="17"/>
        <v>73.301063598871281</v>
      </c>
      <c r="D44" s="3">
        <v>4.38</v>
      </c>
      <c r="E44" s="3">
        <v>33</v>
      </c>
      <c r="F44" s="3">
        <v>16</v>
      </c>
      <c r="G44" s="3">
        <v>24</v>
      </c>
      <c r="H44" s="4">
        <f t="shared" si="18"/>
        <v>7</v>
      </c>
      <c r="I44" s="5">
        <f t="shared" si="19"/>
        <v>9</v>
      </c>
      <c r="J44" s="6">
        <f t="shared" si="20"/>
        <v>23</v>
      </c>
      <c r="K44" s="8">
        <f t="shared" si="21"/>
        <v>39</v>
      </c>
      <c r="L44" s="3"/>
      <c r="M44" s="3"/>
      <c r="N44" s="3"/>
      <c r="O44" s="3"/>
      <c r="P44" s="3"/>
      <c r="Q44" s="10">
        <f t="shared" ref="Q44" si="27">SUM(N44:P44)</f>
        <v>0</v>
      </c>
      <c r="R44" s="3">
        <f t="shared" si="26"/>
        <v>52</v>
      </c>
      <c r="S44" s="10">
        <f t="array" ref="S44">SUM((E44:G44-B44/3)^2)/(B44/3)</f>
        <v>5.9452054794520546</v>
      </c>
      <c r="T44" s="1"/>
      <c r="U44" s="1"/>
      <c r="V44" s="1"/>
      <c r="W44" s="1"/>
      <c r="X44" s="1"/>
      <c r="Y44" s="1"/>
      <c r="Z44" s="1"/>
      <c r="AA44" s="1"/>
      <c r="AB44" s="1"/>
    </row>
    <row r="45" spans="1:2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</row>
    <row r="50" spans="1:2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</row>
    <row r="51" spans="1:2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</row>
    <row r="52" spans="1:2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</row>
    <row r="53" spans="1:2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</row>
    <row r="54" spans="1:2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</sheetData>
  <sortState xmlns:xlrd2="http://schemas.microsoft.com/office/spreadsheetml/2017/richdata2" ref="A4:S40">
    <sortCondition ref="K4:K40"/>
  </sortState>
  <conditionalFormatting sqref="S49:S53 S4:S44 Q4:Q44">
    <cfRule type="cellIs" dxfId="27" priority="6" operator="greaterThan">
      <formula>6</formula>
    </cfRule>
    <cfRule type="cellIs" dxfId="26" priority="7" operator="greaterThan">
      <formula>6</formula>
    </cfRule>
  </conditionalFormatting>
  <conditionalFormatting sqref="Q49:R53">
    <cfRule type="cellIs" dxfId="25" priority="4" operator="greaterThan">
      <formula>6</formula>
    </cfRule>
    <cfRule type="cellIs" dxfId="24" priority="5" operator="greaterThan">
      <formula>6</formula>
    </cfRule>
  </conditionalFormatting>
  <conditionalFormatting sqref="Q4:Q44">
    <cfRule type="cellIs" dxfId="23" priority="3" operator="greaterThan">
      <formula>6</formula>
    </cfRule>
  </conditionalFormatting>
  <conditionalFormatting sqref="R4:R44">
    <cfRule type="cellIs" dxfId="22" priority="2" operator="greaterThan">
      <formula>52</formula>
    </cfRule>
  </conditionalFormatting>
  <conditionalFormatting sqref="K4:K44">
    <cfRule type="cellIs" dxfId="21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45"/>
  <sheetViews>
    <sheetView zoomScale="90" zoomScaleNormal="90" zoomScalePageLayoutView="90" workbookViewId="0">
      <selection activeCell="Y21" sqref="Y21"/>
    </sheetView>
  </sheetViews>
  <sheetFormatPr baseColWidth="10" defaultColWidth="11.42578125" defaultRowHeight="15" x14ac:dyDescent="0.25"/>
  <cols>
    <col min="1" max="1" width="12.140625" customWidth="1"/>
    <col min="2" max="2" width="4.42578125" bestFit="1" customWidth="1"/>
    <col min="3" max="3" width="5" customWidth="1"/>
    <col min="4" max="4" width="10.42578125" customWidth="1"/>
    <col min="5" max="5" width="6.140625" bestFit="1" customWidth="1"/>
    <col min="6" max="7" width="7.7109375" bestFit="1" customWidth="1"/>
    <col min="8" max="8" width="0.28515625" customWidth="1"/>
    <col min="9" max="9" width="7.42578125" hidden="1" customWidth="1"/>
    <col min="10" max="10" width="9" hidden="1" customWidth="1"/>
    <col min="11" max="11" width="9.7109375" hidden="1" customWidth="1"/>
    <col min="12" max="12" width="5.28515625" customWidth="1"/>
    <col min="13" max="13" width="9.42578125" hidden="1" customWidth="1"/>
    <col min="14" max="15" width="4.42578125" customWidth="1"/>
    <col min="16" max="18" width="7" hidden="1" customWidth="1"/>
    <col min="19" max="19" width="5.42578125" bestFit="1" customWidth="1"/>
    <col min="20" max="20" width="8.42578125" customWidth="1"/>
    <col min="21" max="21" width="9.140625" bestFit="1" customWidth="1"/>
    <col min="22" max="23" width="3" bestFit="1" customWidth="1"/>
    <col min="24" max="25" width="4.42578125" bestFit="1" customWidth="1"/>
    <col min="26" max="26" width="22" customWidth="1"/>
  </cols>
  <sheetData>
    <row r="1" spans="1:30" ht="21" x14ac:dyDescent="0.35">
      <c r="A1" s="1">
        <f>SUM(D4:D100)/SUM(B4:B100)</f>
        <v>5.9519625073227875E-2</v>
      </c>
      <c r="B1" s="1"/>
      <c r="C1" s="1"/>
      <c r="D1" s="1"/>
      <c r="E1" s="1">
        <f>SUM(E4:E110)</f>
        <v>870</v>
      </c>
      <c r="F1" s="1">
        <f t="shared" ref="F1:G1" si="0">SUM(F4:F110)</f>
        <v>409</v>
      </c>
      <c r="G1" s="1">
        <f t="shared" si="0"/>
        <v>428</v>
      </c>
      <c r="H1" s="1"/>
      <c r="I1" s="1"/>
      <c r="J1" s="1"/>
      <c r="K1" s="1"/>
      <c r="L1" s="1" t="s">
        <v>41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1" x14ac:dyDescent="0.35">
      <c r="A2" s="1"/>
      <c r="B2" s="1"/>
      <c r="C2" s="1"/>
      <c r="D2" s="1"/>
      <c r="E2" s="1">
        <v>0.5</v>
      </c>
      <c r="F2" s="1">
        <v>0.25</v>
      </c>
      <c r="G2" s="1">
        <v>0.25</v>
      </c>
      <c r="H2" s="1"/>
      <c r="I2" s="1"/>
      <c r="J2" s="1"/>
      <c r="K2" s="1"/>
      <c r="L2" s="1">
        <v>52</v>
      </c>
      <c r="M2" s="1"/>
      <c r="N2" s="1"/>
      <c r="O2" s="1"/>
      <c r="P2" s="1"/>
      <c r="Q2" s="1"/>
      <c r="R2" s="1"/>
      <c r="S2" s="1">
        <v>6</v>
      </c>
      <c r="T2" s="1">
        <v>54</v>
      </c>
      <c r="U2" s="1">
        <v>6</v>
      </c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/>
      <c r="B3" s="11" t="s">
        <v>8</v>
      </c>
      <c r="C3" s="11" t="s">
        <v>10</v>
      </c>
      <c r="D3" s="11" t="s">
        <v>7</v>
      </c>
      <c r="E3" s="12" t="s">
        <v>1</v>
      </c>
      <c r="F3" s="13" t="s">
        <v>2</v>
      </c>
      <c r="G3" s="14" t="s">
        <v>3</v>
      </c>
      <c r="H3" s="11"/>
      <c r="I3" s="12" t="s">
        <v>6</v>
      </c>
      <c r="J3" s="13" t="s">
        <v>4</v>
      </c>
      <c r="K3" s="14" t="s">
        <v>5</v>
      </c>
      <c r="L3" s="11" t="s">
        <v>9</v>
      </c>
      <c r="M3" s="11"/>
      <c r="N3" s="11" t="s">
        <v>42</v>
      </c>
      <c r="O3" s="11" t="s">
        <v>43</v>
      </c>
      <c r="P3" s="11"/>
      <c r="Q3" s="11"/>
      <c r="R3" s="11"/>
      <c r="S3" s="15" t="s">
        <v>11</v>
      </c>
      <c r="T3" s="7" t="s">
        <v>40</v>
      </c>
      <c r="U3" s="7" t="s">
        <v>12</v>
      </c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35">
      <c r="A4" s="11" t="s">
        <v>17</v>
      </c>
      <c r="B4" s="11">
        <f t="shared" ref="B4:B28" si="1">SUM(E4:G4)</f>
        <v>82</v>
      </c>
      <c r="C4" s="11">
        <f t="shared" ref="C4:C28" si="2">D4/A$1</f>
        <v>80.309645669291356</v>
      </c>
      <c r="D4" s="11">
        <v>4.78</v>
      </c>
      <c r="E4" s="11">
        <v>41</v>
      </c>
      <c r="F4" s="11">
        <v>21</v>
      </c>
      <c r="G4" s="11">
        <v>20</v>
      </c>
      <c r="H4" s="11"/>
      <c r="I4" s="20">
        <f t="shared" ref="I4:I28" si="3">ABS(E4/E$2-$B4)</f>
        <v>0</v>
      </c>
      <c r="J4" s="20">
        <f t="shared" ref="J4:J28" si="4">ABS(F4/F$2-$B4)</f>
        <v>2</v>
      </c>
      <c r="K4" s="21">
        <f t="shared" ref="K4:K28" si="5">ABS(G4/G$2-$B4)</f>
        <v>2</v>
      </c>
      <c r="L4" s="17">
        <f t="shared" ref="L4:L28" si="6">SUM(I4:K4)</f>
        <v>4</v>
      </c>
      <c r="M4" s="18"/>
      <c r="N4" s="17">
        <f t="shared" ref="N4:N28" si="7">ABS($E4-$F4-$G4)+ABS($F4-$G4)</f>
        <v>1</v>
      </c>
      <c r="O4" s="17">
        <f t="shared" ref="O4:O28" si="8">ABS($E4-$F4-$G4)+2*ABS($F4-$G4)</f>
        <v>2</v>
      </c>
      <c r="P4" s="18">
        <f t="shared" ref="P4:P28" si="9">I4^2/($B4/E$2)</f>
        <v>0</v>
      </c>
      <c r="Q4" s="18">
        <f t="shared" ref="Q4:Q28" si="10">J4^2/($B4/F$2)</f>
        <v>1.2195121951219513E-2</v>
      </c>
      <c r="R4" s="18">
        <f t="shared" ref="R4:R28" si="11">K4^2/($B4/G$2)</f>
        <v>1.2195121951219513E-2</v>
      </c>
      <c r="S4" s="19">
        <f t="shared" ref="S4:S28" si="12">SUM(P4:R4)</f>
        <v>2.4390243902439025E-2</v>
      </c>
      <c r="T4" s="3">
        <f t="shared" ref="T4:T28" si="13">ABS(3*E4-B4)+ABS(3*F4-B4)+ABS(3*G4-B4)</f>
        <v>82</v>
      </c>
      <c r="U4" s="10">
        <f t="array" ref="U4">SUM((E4:G4-B4/3)^2)/(B4/3)</f>
        <v>10.268292682926829</v>
      </c>
      <c r="V4" s="1"/>
      <c r="W4" s="1"/>
      <c r="X4" s="2"/>
      <c r="Y4" s="2"/>
      <c r="Z4" s="1"/>
      <c r="AA4" s="1"/>
      <c r="AB4" s="1"/>
      <c r="AC4" s="1"/>
      <c r="AD4" s="1"/>
    </row>
    <row r="5" spans="1:30" ht="21" x14ac:dyDescent="0.35">
      <c r="A5" s="11" t="s">
        <v>37</v>
      </c>
      <c r="B5" s="11">
        <f t="shared" si="1"/>
        <v>56</v>
      </c>
      <c r="C5" s="11">
        <f t="shared" si="2"/>
        <v>55.947933070866149</v>
      </c>
      <c r="D5" s="11">
        <v>3.33</v>
      </c>
      <c r="E5" s="11">
        <v>27</v>
      </c>
      <c r="F5" s="11">
        <v>14</v>
      </c>
      <c r="G5" s="11">
        <v>15</v>
      </c>
      <c r="H5" s="11"/>
      <c r="I5" s="20">
        <f t="shared" si="3"/>
        <v>2</v>
      </c>
      <c r="J5" s="20">
        <f t="shared" si="4"/>
        <v>0</v>
      </c>
      <c r="K5" s="21">
        <f t="shared" si="5"/>
        <v>4</v>
      </c>
      <c r="L5" s="17">
        <f t="shared" si="6"/>
        <v>6</v>
      </c>
      <c r="M5" s="18"/>
      <c r="N5" s="17">
        <f t="shared" si="7"/>
        <v>3</v>
      </c>
      <c r="O5" s="17">
        <f t="shared" si="8"/>
        <v>4</v>
      </c>
      <c r="P5" s="18">
        <f t="shared" si="9"/>
        <v>3.5714285714285712E-2</v>
      </c>
      <c r="Q5" s="18">
        <f t="shared" si="10"/>
        <v>0</v>
      </c>
      <c r="R5" s="18">
        <f t="shared" si="11"/>
        <v>7.1428571428571425E-2</v>
      </c>
      <c r="S5" s="19">
        <f t="shared" si="12"/>
        <v>0.10714285714285714</v>
      </c>
      <c r="T5" s="3">
        <f t="shared" si="13"/>
        <v>50</v>
      </c>
      <c r="U5" s="10">
        <f t="array" ref="U5">SUM((E5:G5-B5/3)^2)/(B5/3)</f>
        <v>5.6071428571428568</v>
      </c>
      <c r="V5" s="1"/>
      <c r="W5" s="1"/>
      <c r="X5" s="1"/>
      <c r="Y5" s="1"/>
      <c r="Z5" s="1"/>
      <c r="AA5" s="1"/>
      <c r="AB5" s="1"/>
      <c r="AC5" s="1"/>
      <c r="AD5" s="1"/>
    </row>
    <row r="6" spans="1:30" ht="21" x14ac:dyDescent="0.35">
      <c r="A6" s="11" t="s">
        <v>26</v>
      </c>
      <c r="B6" s="11">
        <f t="shared" si="1"/>
        <v>62</v>
      </c>
      <c r="C6" s="11">
        <f t="shared" si="2"/>
        <v>64.684547244094503</v>
      </c>
      <c r="D6" s="11">
        <v>3.85</v>
      </c>
      <c r="E6" s="11">
        <v>30</v>
      </c>
      <c r="F6" s="11">
        <v>17</v>
      </c>
      <c r="G6" s="11">
        <v>15</v>
      </c>
      <c r="H6" s="11"/>
      <c r="I6" s="20">
        <f t="shared" si="3"/>
        <v>2</v>
      </c>
      <c r="J6" s="20">
        <f t="shared" si="4"/>
        <v>6</v>
      </c>
      <c r="K6" s="21">
        <f t="shared" si="5"/>
        <v>2</v>
      </c>
      <c r="L6" s="17">
        <f t="shared" si="6"/>
        <v>10</v>
      </c>
      <c r="M6" s="18"/>
      <c r="N6" s="17">
        <f t="shared" si="7"/>
        <v>4</v>
      </c>
      <c r="O6" s="17">
        <f t="shared" si="8"/>
        <v>6</v>
      </c>
      <c r="P6" s="18">
        <f t="shared" si="9"/>
        <v>3.2258064516129031E-2</v>
      </c>
      <c r="Q6" s="18">
        <f t="shared" si="10"/>
        <v>0.14516129032258066</v>
      </c>
      <c r="R6" s="18">
        <f t="shared" si="11"/>
        <v>1.6129032258064516E-2</v>
      </c>
      <c r="S6" s="19">
        <f t="shared" si="12"/>
        <v>0.19354838709677419</v>
      </c>
      <c r="T6" s="3">
        <f t="shared" si="13"/>
        <v>56</v>
      </c>
      <c r="U6" s="10">
        <f t="array" ref="U6">SUM((E6:G6-B6/3)^2)/(B6/3)</f>
        <v>6.4193548387096762</v>
      </c>
      <c r="V6" s="1"/>
      <c r="W6" s="1"/>
      <c r="X6" s="1"/>
      <c r="Y6" s="1"/>
      <c r="Z6" s="1"/>
      <c r="AA6" s="1"/>
      <c r="AB6" s="1"/>
      <c r="AC6" s="1"/>
      <c r="AD6" s="1"/>
    </row>
    <row r="7" spans="1:30" ht="21" x14ac:dyDescent="0.35">
      <c r="A7" s="11" t="s">
        <v>16</v>
      </c>
      <c r="B7" s="11">
        <f t="shared" si="1"/>
        <v>65</v>
      </c>
      <c r="C7" s="11">
        <f t="shared" si="2"/>
        <v>64.684547244094503</v>
      </c>
      <c r="D7" s="11">
        <v>3.85</v>
      </c>
      <c r="E7" s="11">
        <v>31</v>
      </c>
      <c r="F7" s="11">
        <v>19</v>
      </c>
      <c r="G7" s="11">
        <v>15</v>
      </c>
      <c r="H7" s="11"/>
      <c r="I7" s="20">
        <f t="shared" si="3"/>
        <v>3</v>
      </c>
      <c r="J7" s="20">
        <f t="shared" si="4"/>
        <v>11</v>
      </c>
      <c r="K7" s="21">
        <f t="shared" si="5"/>
        <v>5</v>
      </c>
      <c r="L7" s="17">
        <f t="shared" si="6"/>
        <v>19</v>
      </c>
      <c r="M7" s="18"/>
      <c r="N7" s="17">
        <f t="shared" si="7"/>
        <v>7</v>
      </c>
      <c r="O7" s="17">
        <f t="shared" si="8"/>
        <v>11</v>
      </c>
      <c r="P7" s="18">
        <f t="shared" si="9"/>
        <v>6.9230769230769235E-2</v>
      </c>
      <c r="Q7" s="18">
        <f t="shared" si="10"/>
        <v>0.4653846153846154</v>
      </c>
      <c r="R7" s="18">
        <f t="shared" si="11"/>
        <v>9.6153846153846159E-2</v>
      </c>
      <c r="S7" s="19">
        <f t="shared" si="12"/>
        <v>0.63076923076923075</v>
      </c>
      <c r="T7" s="3">
        <f t="shared" si="13"/>
        <v>56</v>
      </c>
      <c r="U7" s="10">
        <f t="array" ref="U7">SUM((E7:G7-B7/3)^2)/(B7/3)</f>
        <v>6.3999999999999995</v>
      </c>
      <c r="V7" s="1"/>
      <c r="W7" s="1"/>
      <c r="X7" s="1"/>
      <c r="Y7" s="1"/>
      <c r="Z7" s="1"/>
      <c r="AA7" s="1"/>
      <c r="AB7" s="1"/>
      <c r="AC7" s="1"/>
      <c r="AD7" s="1"/>
    </row>
    <row r="8" spans="1:30" ht="21" x14ac:dyDescent="0.35">
      <c r="A8" s="11" t="s">
        <v>19</v>
      </c>
      <c r="B8" s="11">
        <f t="shared" si="1"/>
        <v>56</v>
      </c>
      <c r="C8" s="11">
        <f t="shared" si="2"/>
        <v>55.275885826771663</v>
      </c>
      <c r="D8" s="11">
        <v>3.29</v>
      </c>
      <c r="E8" s="11">
        <v>31</v>
      </c>
      <c r="F8" s="11">
        <v>13</v>
      </c>
      <c r="G8" s="11">
        <v>12</v>
      </c>
      <c r="H8" s="11"/>
      <c r="I8" s="20">
        <f t="shared" si="3"/>
        <v>6</v>
      </c>
      <c r="J8" s="20">
        <f t="shared" si="4"/>
        <v>4</v>
      </c>
      <c r="K8" s="21">
        <f t="shared" si="5"/>
        <v>8</v>
      </c>
      <c r="L8" s="17">
        <f t="shared" si="6"/>
        <v>18</v>
      </c>
      <c r="M8" s="18"/>
      <c r="N8" s="17">
        <f t="shared" si="7"/>
        <v>7</v>
      </c>
      <c r="O8" s="17">
        <f t="shared" si="8"/>
        <v>8</v>
      </c>
      <c r="P8" s="18">
        <f t="shared" si="9"/>
        <v>0.32142857142857145</v>
      </c>
      <c r="Q8" s="18">
        <f t="shared" si="10"/>
        <v>7.1428571428571425E-2</v>
      </c>
      <c r="R8" s="18">
        <f t="shared" si="11"/>
        <v>0.2857142857142857</v>
      </c>
      <c r="S8" s="19">
        <f t="shared" si="12"/>
        <v>0.6785714285714286</v>
      </c>
      <c r="T8" s="3">
        <f t="shared" si="13"/>
        <v>74</v>
      </c>
      <c r="U8" s="10">
        <f t="array" ref="U8">SUM((E8:G8-B8/3)^2)/(B8/3)</f>
        <v>12.249999999999998</v>
      </c>
      <c r="V8" s="1"/>
      <c r="W8" s="1"/>
      <c r="X8" s="1"/>
      <c r="Y8" s="1"/>
      <c r="Z8" s="1"/>
      <c r="AA8" s="1"/>
      <c r="AB8" s="1"/>
      <c r="AC8" s="1"/>
      <c r="AD8" s="1"/>
    </row>
    <row r="9" spans="1:30" ht="21" x14ac:dyDescent="0.35">
      <c r="A9" s="11" t="s">
        <v>30</v>
      </c>
      <c r="B9" s="11">
        <f t="shared" si="1"/>
        <v>48</v>
      </c>
      <c r="C9" s="11">
        <f t="shared" si="2"/>
        <v>48.387401574803157</v>
      </c>
      <c r="D9" s="11">
        <v>2.88</v>
      </c>
      <c r="E9" s="11">
        <v>22</v>
      </c>
      <c r="F9" s="11">
        <v>11</v>
      </c>
      <c r="G9" s="11">
        <v>15</v>
      </c>
      <c r="H9" s="11"/>
      <c r="I9" s="20">
        <f t="shared" si="3"/>
        <v>4</v>
      </c>
      <c r="J9" s="20">
        <f t="shared" si="4"/>
        <v>4</v>
      </c>
      <c r="K9" s="21">
        <f t="shared" si="5"/>
        <v>12</v>
      </c>
      <c r="L9" s="17">
        <f t="shared" si="6"/>
        <v>20</v>
      </c>
      <c r="M9" s="18"/>
      <c r="N9" s="17">
        <f t="shared" si="7"/>
        <v>8</v>
      </c>
      <c r="O9" s="17">
        <f t="shared" si="8"/>
        <v>12</v>
      </c>
      <c r="P9" s="18">
        <f t="shared" si="9"/>
        <v>0.16666666666666666</v>
      </c>
      <c r="Q9" s="18">
        <f t="shared" si="10"/>
        <v>8.3333333333333329E-2</v>
      </c>
      <c r="R9" s="18">
        <f t="shared" si="11"/>
        <v>0.75</v>
      </c>
      <c r="S9" s="19">
        <f t="shared" si="12"/>
        <v>1</v>
      </c>
      <c r="T9" s="3">
        <f t="shared" si="13"/>
        <v>36</v>
      </c>
      <c r="U9" s="10">
        <f t="array" ref="U9">SUM((E9:G9-B9/3)^2)/(B9/3)</f>
        <v>3.875</v>
      </c>
      <c r="V9" s="1"/>
      <c r="W9" s="1"/>
      <c r="X9" s="1"/>
      <c r="Y9" s="1"/>
      <c r="Z9" s="1"/>
      <c r="AA9" s="1"/>
      <c r="AB9" s="1"/>
      <c r="AC9" s="1"/>
      <c r="AD9" s="1"/>
    </row>
    <row r="10" spans="1:30" ht="21" x14ac:dyDescent="0.35">
      <c r="A10" s="11" t="s">
        <v>14</v>
      </c>
      <c r="B10" s="11">
        <f t="shared" si="1"/>
        <v>58</v>
      </c>
      <c r="C10" s="11">
        <f t="shared" si="2"/>
        <v>57.964074803149622</v>
      </c>
      <c r="D10" s="11">
        <v>3.45</v>
      </c>
      <c r="E10" s="11">
        <v>30</v>
      </c>
      <c r="F10" s="11">
        <v>11</v>
      </c>
      <c r="G10" s="11">
        <v>17</v>
      </c>
      <c r="H10" s="11"/>
      <c r="I10" s="20">
        <f t="shared" si="3"/>
        <v>2</v>
      </c>
      <c r="J10" s="20">
        <f t="shared" si="4"/>
        <v>14</v>
      </c>
      <c r="K10" s="21">
        <f t="shared" si="5"/>
        <v>10</v>
      </c>
      <c r="L10" s="17">
        <f t="shared" si="6"/>
        <v>26</v>
      </c>
      <c r="M10" s="18"/>
      <c r="N10" s="17">
        <f t="shared" si="7"/>
        <v>8</v>
      </c>
      <c r="O10" s="17">
        <f t="shared" si="8"/>
        <v>14</v>
      </c>
      <c r="P10" s="18">
        <f t="shared" si="9"/>
        <v>3.4482758620689655E-2</v>
      </c>
      <c r="Q10" s="18">
        <f t="shared" si="10"/>
        <v>0.84482758620689657</v>
      </c>
      <c r="R10" s="18">
        <f t="shared" si="11"/>
        <v>0.43103448275862066</v>
      </c>
      <c r="S10" s="19">
        <f t="shared" si="12"/>
        <v>1.3103448275862069</v>
      </c>
      <c r="T10" s="3">
        <f t="shared" si="13"/>
        <v>64</v>
      </c>
      <c r="U10" s="10">
        <f t="array" ref="U10">SUM((E10:G10-B10/3)^2)/(B10/3)</f>
        <v>9.7586206896551726</v>
      </c>
      <c r="V10" s="1"/>
      <c r="W10" s="1"/>
      <c r="X10" s="1"/>
      <c r="Y10" s="1"/>
      <c r="Z10" s="1"/>
      <c r="AA10" s="1"/>
      <c r="AB10" s="1"/>
      <c r="AC10" s="1"/>
      <c r="AD10" s="1"/>
    </row>
    <row r="11" spans="1:30" ht="21" x14ac:dyDescent="0.35">
      <c r="A11" s="11" t="s">
        <v>18</v>
      </c>
      <c r="B11" s="11">
        <f t="shared" si="1"/>
        <v>70</v>
      </c>
      <c r="C11" s="11">
        <f t="shared" si="2"/>
        <v>70.060925196850405</v>
      </c>
      <c r="D11" s="11">
        <v>4.17</v>
      </c>
      <c r="E11" s="11">
        <v>32</v>
      </c>
      <c r="F11" s="11">
        <v>16</v>
      </c>
      <c r="G11" s="11">
        <v>22</v>
      </c>
      <c r="H11" s="11"/>
      <c r="I11" s="20">
        <f t="shared" si="3"/>
        <v>6</v>
      </c>
      <c r="J11" s="20">
        <f t="shared" si="4"/>
        <v>6</v>
      </c>
      <c r="K11" s="21">
        <f t="shared" si="5"/>
        <v>18</v>
      </c>
      <c r="L11" s="17">
        <f t="shared" si="6"/>
        <v>30</v>
      </c>
      <c r="M11" s="18"/>
      <c r="N11" s="17">
        <f t="shared" si="7"/>
        <v>12</v>
      </c>
      <c r="O11" s="17">
        <f t="shared" si="8"/>
        <v>18</v>
      </c>
      <c r="P11" s="18">
        <f t="shared" si="9"/>
        <v>0.25714285714285712</v>
      </c>
      <c r="Q11" s="18">
        <f t="shared" si="10"/>
        <v>0.12857142857142856</v>
      </c>
      <c r="R11" s="18">
        <f t="shared" si="11"/>
        <v>1.1571428571428573</v>
      </c>
      <c r="S11" s="19">
        <f t="shared" si="12"/>
        <v>1.5428571428571429</v>
      </c>
      <c r="T11" s="3">
        <f t="shared" si="13"/>
        <v>52</v>
      </c>
      <c r="U11" s="10">
        <f t="array" ref="U11">SUM((E11:G11-B11/3)^2)/(B11/3)</f>
        <v>5.6</v>
      </c>
      <c r="V11" s="1"/>
      <c r="W11" s="1"/>
      <c r="X11" s="1"/>
      <c r="Y11" s="1"/>
      <c r="Z11" s="1"/>
      <c r="AA11" s="1"/>
      <c r="AB11" s="1"/>
      <c r="AC11" s="1"/>
      <c r="AD11" s="1"/>
    </row>
    <row r="12" spans="1:30" ht="21" x14ac:dyDescent="0.35">
      <c r="A12" s="11" t="s">
        <v>27</v>
      </c>
      <c r="B12" s="11">
        <f t="shared" si="1"/>
        <v>57</v>
      </c>
      <c r="C12" s="11">
        <f t="shared" si="2"/>
        <v>56.115944881889774</v>
      </c>
      <c r="D12" s="11">
        <v>3.34</v>
      </c>
      <c r="E12" s="11">
        <v>33</v>
      </c>
      <c r="F12" s="11">
        <v>14</v>
      </c>
      <c r="G12" s="11">
        <v>10</v>
      </c>
      <c r="H12" s="11"/>
      <c r="I12" s="20">
        <f t="shared" si="3"/>
        <v>9</v>
      </c>
      <c r="J12" s="20">
        <f t="shared" si="4"/>
        <v>1</v>
      </c>
      <c r="K12" s="21">
        <f t="shared" si="5"/>
        <v>17</v>
      </c>
      <c r="L12" s="17">
        <f t="shared" si="6"/>
        <v>27</v>
      </c>
      <c r="M12" s="18"/>
      <c r="N12" s="17">
        <f t="shared" si="7"/>
        <v>13</v>
      </c>
      <c r="O12" s="17">
        <f t="shared" si="8"/>
        <v>17</v>
      </c>
      <c r="P12" s="18">
        <f t="shared" si="9"/>
        <v>0.71052631578947367</v>
      </c>
      <c r="Q12" s="18">
        <f t="shared" si="10"/>
        <v>4.3859649122807015E-3</v>
      </c>
      <c r="R12" s="18">
        <f t="shared" si="11"/>
        <v>1.2675438596491229</v>
      </c>
      <c r="S12" s="19">
        <f t="shared" si="12"/>
        <v>1.9824561403508771</v>
      </c>
      <c r="T12" s="3">
        <f t="shared" si="13"/>
        <v>84</v>
      </c>
      <c r="U12" s="10">
        <f t="array" ref="U12">SUM((E12:G12-B12/3)^2)/(B12/3)</f>
        <v>15.894736842105264</v>
      </c>
      <c r="V12" s="1"/>
      <c r="W12" s="1"/>
      <c r="X12" s="1"/>
      <c r="Y12" s="1"/>
      <c r="Z12" s="1"/>
      <c r="AA12" s="1"/>
      <c r="AB12" s="1"/>
      <c r="AC12" s="1"/>
      <c r="AD12" s="1"/>
    </row>
    <row r="13" spans="1:30" ht="21" x14ac:dyDescent="0.35">
      <c r="A13" s="11" t="s">
        <v>29</v>
      </c>
      <c r="B13" s="11">
        <f t="shared" si="1"/>
        <v>65</v>
      </c>
      <c r="C13" s="11">
        <f t="shared" si="2"/>
        <v>64.012500000000017</v>
      </c>
      <c r="D13" s="11">
        <v>3.81</v>
      </c>
      <c r="E13" s="11">
        <v>36</v>
      </c>
      <c r="F13" s="11">
        <v>11</v>
      </c>
      <c r="G13" s="11">
        <v>18</v>
      </c>
      <c r="H13" s="11"/>
      <c r="I13" s="20">
        <f t="shared" si="3"/>
        <v>7</v>
      </c>
      <c r="J13" s="20">
        <f t="shared" si="4"/>
        <v>21</v>
      </c>
      <c r="K13" s="21">
        <f t="shared" si="5"/>
        <v>7</v>
      </c>
      <c r="L13" s="17">
        <f t="shared" si="6"/>
        <v>35</v>
      </c>
      <c r="M13" s="18"/>
      <c r="N13" s="17">
        <f t="shared" si="7"/>
        <v>14</v>
      </c>
      <c r="O13" s="17">
        <f t="shared" si="8"/>
        <v>21</v>
      </c>
      <c r="P13" s="18">
        <f t="shared" si="9"/>
        <v>0.37692307692307692</v>
      </c>
      <c r="Q13" s="18">
        <f t="shared" si="10"/>
        <v>1.6961538461538461</v>
      </c>
      <c r="R13" s="18">
        <f t="shared" si="11"/>
        <v>0.18846153846153846</v>
      </c>
      <c r="S13" s="19">
        <f t="shared" si="12"/>
        <v>2.2615384615384615</v>
      </c>
      <c r="T13" s="3">
        <f t="shared" si="13"/>
        <v>86</v>
      </c>
      <c r="U13" s="10">
        <f t="array" ref="U13">SUM((E13:G13-B13/3)^2)/(B13/3)</f>
        <v>15.353846153846151</v>
      </c>
      <c r="V13" s="1"/>
      <c r="W13" s="1"/>
      <c r="X13" s="1"/>
      <c r="Y13" s="1"/>
      <c r="Z13" s="1"/>
      <c r="AA13" s="1"/>
      <c r="AB13" s="1"/>
      <c r="AC13" s="1"/>
      <c r="AD13" s="1"/>
    </row>
    <row r="14" spans="1:30" ht="21" x14ac:dyDescent="0.35">
      <c r="A14" s="11" t="s">
        <v>35</v>
      </c>
      <c r="B14" s="11">
        <f t="shared" si="1"/>
        <v>78</v>
      </c>
      <c r="C14" s="11">
        <f t="shared" si="2"/>
        <v>76.781397637795294</v>
      </c>
      <c r="D14" s="11">
        <v>4.57</v>
      </c>
      <c r="E14" s="11">
        <v>41</v>
      </c>
      <c r="F14" s="11">
        <v>14</v>
      </c>
      <c r="G14" s="11">
        <v>23</v>
      </c>
      <c r="H14" s="11"/>
      <c r="I14" s="20">
        <f t="shared" si="3"/>
        <v>4</v>
      </c>
      <c r="J14" s="20">
        <f t="shared" si="4"/>
        <v>22</v>
      </c>
      <c r="K14" s="21">
        <f t="shared" si="5"/>
        <v>14</v>
      </c>
      <c r="L14" s="17">
        <f t="shared" si="6"/>
        <v>40</v>
      </c>
      <c r="M14" s="18"/>
      <c r="N14" s="17">
        <f t="shared" si="7"/>
        <v>13</v>
      </c>
      <c r="O14" s="17">
        <f t="shared" si="8"/>
        <v>22</v>
      </c>
      <c r="P14" s="18">
        <f t="shared" si="9"/>
        <v>0.10256410256410256</v>
      </c>
      <c r="Q14" s="18">
        <f t="shared" si="10"/>
        <v>1.5512820512820513</v>
      </c>
      <c r="R14" s="18">
        <f t="shared" si="11"/>
        <v>0.62820512820512819</v>
      </c>
      <c r="S14" s="19">
        <f t="shared" si="12"/>
        <v>2.2820512820512819</v>
      </c>
      <c r="T14" s="3">
        <f t="shared" si="13"/>
        <v>90</v>
      </c>
      <c r="U14" s="10">
        <f t="array" ref="U14">SUM((E14:G14-B14/3)^2)/(B14/3)</f>
        <v>14.538461538461538</v>
      </c>
      <c r="V14" s="1"/>
      <c r="W14" s="1"/>
      <c r="X14" s="1"/>
      <c r="Y14" s="1"/>
      <c r="Z14" s="1"/>
      <c r="AA14" s="1"/>
      <c r="AB14" s="1"/>
      <c r="AC14" s="1"/>
      <c r="AD14" s="1"/>
    </row>
    <row r="15" spans="1:30" ht="21" x14ac:dyDescent="0.35">
      <c r="A15" s="11" t="s">
        <v>32</v>
      </c>
      <c r="B15" s="11">
        <f t="shared" si="1"/>
        <v>70</v>
      </c>
      <c r="C15" s="11">
        <f t="shared" si="2"/>
        <v>67.708759842519697</v>
      </c>
      <c r="D15" s="11">
        <v>4.03</v>
      </c>
      <c r="E15" s="11">
        <v>41</v>
      </c>
      <c r="F15" s="11">
        <v>16</v>
      </c>
      <c r="G15" s="11">
        <v>13</v>
      </c>
      <c r="H15" s="11"/>
      <c r="I15" s="20">
        <f t="shared" si="3"/>
        <v>12</v>
      </c>
      <c r="J15" s="20">
        <f t="shared" si="4"/>
        <v>6</v>
      </c>
      <c r="K15" s="21">
        <f t="shared" si="5"/>
        <v>18</v>
      </c>
      <c r="L15" s="17">
        <f t="shared" si="6"/>
        <v>36</v>
      </c>
      <c r="M15" s="18"/>
      <c r="N15" s="17">
        <f t="shared" si="7"/>
        <v>15</v>
      </c>
      <c r="O15" s="17">
        <f t="shared" si="8"/>
        <v>18</v>
      </c>
      <c r="P15" s="18">
        <f t="shared" si="9"/>
        <v>1.0285714285714285</v>
      </c>
      <c r="Q15" s="18">
        <f t="shared" si="10"/>
        <v>0.12857142857142856</v>
      </c>
      <c r="R15" s="18">
        <f t="shared" si="11"/>
        <v>1.1571428571428573</v>
      </c>
      <c r="S15" s="19">
        <f t="shared" si="12"/>
        <v>2.3142857142857141</v>
      </c>
      <c r="T15" s="3">
        <f t="shared" si="13"/>
        <v>106</v>
      </c>
      <c r="U15" s="10">
        <f t="array" ref="U15">SUM((E15:G15-B15/3)^2)/(B15/3)</f>
        <v>20.25714285714286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0" ht="21" x14ac:dyDescent="0.35">
      <c r="A16" s="11" t="s">
        <v>28</v>
      </c>
      <c r="B16" s="11">
        <f t="shared" si="1"/>
        <v>63</v>
      </c>
      <c r="C16" s="11">
        <f t="shared" si="2"/>
        <v>62.500393700787413</v>
      </c>
      <c r="D16" s="11">
        <v>3.72</v>
      </c>
      <c r="E16" s="11">
        <v>37</v>
      </c>
      <c r="F16" s="11">
        <v>11</v>
      </c>
      <c r="G16" s="11">
        <v>15</v>
      </c>
      <c r="H16" s="11"/>
      <c r="I16" s="20">
        <f t="shared" si="3"/>
        <v>11</v>
      </c>
      <c r="J16" s="20">
        <f t="shared" si="4"/>
        <v>19</v>
      </c>
      <c r="K16" s="21">
        <f t="shared" si="5"/>
        <v>3</v>
      </c>
      <c r="L16" s="17">
        <f t="shared" si="6"/>
        <v>33</v>
      </c>
      <c r="M16" s="18"/>
      <c r="N16" s="17">
        <f t="shared" si="7"/>
        <v>15</v>
      </c>
      <c r="O16" s="17">
        <f t="shared" si="8"/>
        <v>19</v>
      </c>
      <c r="P16" s="18">
        <f t="shared" si="9"/>
        <v>0.96031746031746035</v>
      </c>
      <c r="Q16" s="18">
        <f t="shared" si="10"/>
        <v>1.4325396825396826</v>
      </c>
      <c r="R16" s="18">
        <f t="shared" si="11"/>
        <v>3.5714285714285712E-2</v>
      </c>
      <c r="S16" s="19">
        <f t="shared" si="12"/>
        <v>2.4285714285714284</v>
      </c>
      <c r="T16" s="3">
        <f t="shared" si="13"/>
        <v>96</v>
      </c>
      <c r="U16" s="10">
        <f t="array" ref="U16">SUM((E16:G16-B16/3)^2)/(B16/3)</f>
        <v>18.666666666666668</v>
      </c>
      <c r="V16" s="1"/>
      <c r="W16" s="1"/>
      <c r="X16" s="1"/>
      <c r="Y16" s="1"/>
      <c r="Z16" s="1"/>
      <c r="AA16" s="1"/>
      <c r="AB16" s="1"/>
      <c r="AC16" s="1"/>
      <c r="AD16" s="1"/>
    </row>
    <row r="17" spans="1:30" ht="21" x14ac:dyDescent="0.35">
      <c r="A17" s="11" t="s">
        <v>23</v>
      </c>
      <c r="B17" s="11">
        <f t="shared" si="1"/>
        <v>62</v>
      </c>
      <c r="C17" s="11">
        <f t="shared" si="2"/>
        <v>61.660334645669302</v>
      </c>
      <c r="D17" s="11">
        <v>3.67</v>
      </c>
      <c r="E17" s="11">
        <v>34</v>
      </c>
      <c r="F17" s="11">
        <v>19</v>
      </c>
      <c r="G17" s="11">
        <v>9</v>
      </c>
      <c r="H17" s="11"/>
      <c r="I17" s="20">
        <f t="shared" si="3"/>
        <v>6</v>
      </c>
      <c r="J17" s="20">
        <f t="shared" si="4"/>
        <v>14</v>
      </c>
      <c r="K17" s="21">
        <f t="shared" si="5"/>
        <v>26</v>
      </c>
      <c r="L17" s="17">
        <f t="shared" si="6"/>
        <v>46</v>
      </c>
      <c r="M17" s="18"/>
      <c r="N17" s="17">
        <f t="shared" si="7"/>
        <v>16</v>
      </c>
      <c r="O17" s="17">
        <f t="shared" si="8"/>
        <v>26</v>
      </c>
      <c r="P17" s="18">
        <f t="shared" si="9"/>
        <v>0.29032258064516131</v>
      </c>
      <c r="Q17" s="18">
        <f t="shared" si="10"/>
        <v>0.79032258064516125</v>
      </c>
      <c r="R17" s="18">
        <f t="shared" si="11"/>
        <v>2.725806451612903</v>
      </c>
      <c r="S17" s="19">
        <f t="shared" si="12"/>
        <v>3.8064516129032255</v>
      </c>
      <c r="T17" s="3">
        <f t="shared" si="13"/>
        <v>80</v>
      </c>
      <c r="U17" s="10">
        <f t="array" ref="U17">SUM((E17:G17-B17/3)^2)/(B17/3)</f>
        <v>15.322580645161288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 ht="21" x14ac:dyDescent="0.35">
      <c r="A18" s="11" t="s">
        <v>34</v>
      </c>
      <c r="B18" s="11">
        <f t="shared" si="1"/>
        <v>70</v>
      </c>
      <c r="C18" s="11">
        <f t="shared" si="2"/>
        <v>68.380807086614183</v>
      </c>
      <c r="D18" s="11">
        <v>4.07</v>
      </c>
      <c r="E18" s="11">
        <v>42</v>
      </c>
      <c r="F18" s="11">
        <v>17</v>
      </c>
      <c r="G18" s="11">
        <v>11</v>
      </c>
      <c r="H18" s="11"/>
      <c r="I18" s="20">
        <f t="shared" si="3"/>
        <v>14</v>
      </c>
      <c r="J18" s="20">
        <f t="shared" si="4"/>
        <v>2</v>
      </c>
      <c r="K18" s="21">
        <f t="shared" si="5"/>
        <v>26</v>
      </c>
      <c r="L18" s="17">
        <f t="shared" si="6"/>
        <v>42</v>
      </c>
      <c r="M18" s="18"/>
      <c r="N18" s="17">
        <f t="shared" si="7"/>
        <v>20</v>
      </c>
      <c r="O18" s="17">
        <f t="shared" si="8"/>
        <v>26</v>
      </c>
      <c r="P18" s="18">
        <f t="shared" si="9"/>
        <v>1.4</v>
      </c>
      <c r="Q18" s="18">
        <f t="shared" si="10"/>
        <v>1.4285714285714285E-2</v>
      </c>
      <c r="R18" s="18">
        <f t="shared" si="11"/>
        <v>2.4142857142857141</v>
      </c>
      <c r="S18" s="19">
        <f t="shared" si="12"/>
        <v>3.8285714285714283</v>
      </c>
      <c r="T18" s="3">
        <f t="shared" si="13"/>
        <v>112</v>
      </c>
      <c r="U18" s="10">
        <f t="array" ref="U18">SUM((E18:G18-B18/3)^2)/(B18/3)</f>
        <v>23.171428571428574</v>
      </c>
      <c r="V18" s="1"/>
      <c r="W18" s="1"/>
      <c r="X18" s="1"/>
      <c r="Y18" s="1"/>
      <c r="Z18" s="1"/>
      <c r="AA18" s="1"/>
      <c r="AB18" s="1"/>
      <c r="AC18" s="1"/>
      <c r="AD18" s="1"/>
    </row>
    <row r="19" spans="1:30" ht="21" x14ac:dyDescent="0.35">
      <c r="A19" s="11" t="s">
        <v>31</v>
      </c>
      <c r="B19" s="11">
        <f t="shared" si="1"/>
        <v>57</v>
      </c>
      <c r="C19" s="11">
        <f t="shared" si="2"/>
        <v>58.300098425196865</v>
      </c>
      <c r="D19" s="11">
        <v>3.47</v>
      </c>
      <c r="E19" s="11">
        <v>22</v>
      </c>
      <c r="F19" s="11">
        <v>20</v>
      </c>
      <c r="G19" s="11">
        <v>15</v>
      </c>
      <c r="H19" s="11"/>
      <c r="I19" s="20">
        <f t="shared" si="3"/>
        <v>13</v>
      </c>
      <c r="J19" s="20">
        <f t="shared" si="4"/>
        <v>23</v>
      </c>
      <c r="K19" s="21">
        <f t="shared" si="5"/>
        <v>3</v>
      </c>
      <c r="L19" s="17">
        <f t="shared" si="6"/>
        <v>39</v>
      </c>
      <c r="M19" s="18"/>
      <c r="N19" s="17">
        <f t="shared" si="7"/>
        <v>18</v>
      </c>
      <c r="O19" s="17">
        <f t="shared" si="8"/>
        <v>23</v>
      </c>
      <c r="P19" s="18">
        <f t="shared" si="9"/>
        <v>1.4824561403508771</v>
      </c>
      <c r="Q19" s="18">
        <f t="shared" si="10"/>
        <v>2.3201754385964914</v>
      </c>
      <c r="R19" s="18">
        <f t="shared" si="11"/>
        <v>3.9473684210526314E-2</v>
      </c>
      <c r="S19" s="19">
        <f t="shared" si="12"/>
        <v>3.8421052631578947</v>
      </c>
      <c r="T19" s="3">
        <f t="shared" si="13"/>
        <v>24</v>
      </c>
      <c r="U19" s="10">
        <f t="array" ref="U19">SUM((E19:G19-B19/3)^2)/(B19/3)</f>
        <v>1.368421052631579</v>
      </c>
      <c r="V19" s="1"/>
      <c r="W19" s="1"/>
      <c r="X19" s="1"/>
      <c r="Y19" s="1"/>
      <c r="Z19" s="1"/>
      <c r="AA19" s="1"/>
      <c r="AB19" s="1"/>
      <c r="AC19" s="1"/>
      <c r="AD19" s="1"/>
    </row>
    <row r="20" spans="1:30" ht="21" x14ac:dyDescent="0.35">
      <c r="A20" s="11" t="s">
        <v>13</v>
      </c>
      <c r="B20" s="11">
        <f t="shared" si="1"/>
        <v>61</v>
      </c>
      <c r="C20" s="11">
        <f t="shared" si="2"/>
        <v>60.820275590551191</v>
      </c>
      <c r="D20" s="11">
        <v>3.62</v>
      </c>
      <c r="E20" s="11">
        <v>32</v>
      </c>
      <c r="F20" s="11">
        <v>9</v>
      </c>
      <c r="G20" s="11">
        <v>20</v>
      </c>
      <c r="H20" s="11"/>
      <c r="I20" s="16">
        <f t="shared" si="3"/>
        <v>3</v>
      </c>
      <c r="J20" s="13">
        <f t="shared" si="4"/>
        <v>25</v>
      </c>
      <c r="K20" s="14">
        <f t="shared" si="5"/>
        <v>19</v>
      </c>
      <c r="L20" s="17">
        <f t="shared" si="6"/>
        <v>47</v>
      </c>
      <c r="M20" s="18"/>
      <c r="N20" s="17">
        <f t="shared" si="7"/>
        <v>14</v>
      </c>
      <c r="O20" s="17">
        <f t="shared" si="8"/>
        <v>25</v>
      </c>
      <c r="P20" s="18">
        <f t="shared" si="9"/>
        <v>7.3770491803278687E-2</v>
      </c>
      <c r="Q20" s="18">
        <f t="shared" si="10"/>
        <v>2.5614754098360657</v>
      </c>
      <c r="R20" s="18">
        <f t="shared" si="11"/>
        <v>1.4795081967213115</v>
      </c>
      <c r="S20" s="19">
        <f t="shared" si="12"/>
        <v>4.1147540983606561</v>
      </c>
      <c r="T20" s="3">
        <f t="shared" si="13"/>
        <v>70</v>
      </c>
      <c r="U20" s="10">
        <f t="array" ref="U20">SUM((E20:G20-B20/3)^2)/(B20/3)</f>
        <v>13.016393442622949</v>
      </c>
      <c r="V20" s="1"/>
      <c r="W20" s="1"/>
      <c r="X20" s="1"/>
      <c r="Y20" s="1"/>
      <c r="Z20" s="1"/>
      <c r="AA20" s="1"/>
      <c r="AB20" s="1"/>
      <c r="AC20" s="1"/>
      <c r="AD20" s="1"/>
    </row>
    <row r="21" spans="1:30" ht="21" x14ac:dyDescent="0.35">
      <c r="A21" s="11" t="s">
        <v>22</v>
      </c>
      <c r="B21" s="11">
        <f t="shared" si="1"/>
        <v>62</v>
      </c>
      <c r="C21" s="11">
        <f t="shared" si="2"/>
        <v>61.492322834645684</v>
      </c>
      <c r="D21" s="11">
        <v>3.66</v>
      </c>
      <c r="E21" s="11">
        <v>29</v>
      </c>
      <c r="F21" s="11">
        <v>22</v>
      </c>
      <c r="G21" s="11">
        <v>11</v>
      </c>
      <c r="H21" s="11"/>
      <c r="I21" s="20">
        <f t="shared" si="3"/>
        <v>4</v>
      </c>
      <c r="J21" s="20">
        <f t="shared" si="4"/>
        <v>26</v>
      </c>
      <c r="K21" s="21">
        <f t="shared" si="5"/>
        <v>18</v>
      </c>
      <c r="L21" s="17">
        <f t="shared" si="6"/>
        <v>48</v>
      </c>
      <c r="M21" s="18"/>
      <c r="N21" s="17">
        <f t="shared" si="7"/>
        <v>15</v>
      </c>
      <c r="O21" s="17">
        <f t="shared" si="8"/>
        <v>26</v>
      </c>
      <c r="P21" s="18">
        <f t="shared" si="9"/>
        <v>0.12903225806451613</v>
      </c>
      <c r="Q21" s="18">
        <f t="shared" si="10"/>
        <v>2.725806451612903</v>
      </c>
      <c r="R21" s="18">
        <f t="shared" si="11"/>
        <v>1.3064516129032258</v>
      </c>
      <c r="S21" s="19">
        <f t="shared" si="12"/>
        <v>4.161290322580645</v>
      </c>
      <c r="T21" s="3">
        <f t="shared" si="13"/>
        <v>58</v>
      </c>
      <c r="U21" s="10">
        <f t="array" ref="U21">SUM((E21:G21-B21/3)^2)/(B21/3)</f>
        <v>7.967741935483871</v>
      </c>
      <c r="V21" s="1"/>
      <c r="W21" s="1"/>
      <c r="X21" s="1"/>
      <c r="Y21" s="1"/>
      <c r="Z21" s="1"/>
      <c r="AA21" s="1"/>
      <c r="AB21" s="1"/>
      <c r="AC21" s="1"/>
      <c r="AD21" s="1"/>
    </row>
    <row r="22" spans="1:30" ht="21" x14ac:dyDescent="0.35">
      <c r="A22" s="11" t="s">
        <v>33</v>
      </c>
      <c r="B22" s="11">
        <f t="shared" si="1"/>
        <v>72</v>
      </c>
      <c r="C22" s="11">
        <f t="shared" si="2"/>
        <v>72.749114173228364</v>
      </c>
      <c r="D22" s="11">
        <v>4.33</v>
      </c>
      <c r="E22" s="11">
        <v>28</v>
      </c>
      <c r="F22" s="11">
        <v>25</v>
      </c>
      <c r="G22" s="11">
        <v>19</v>
      </c>
      <c r="H22" s="11"/>
      <c r="I22" s="20">
        <f t="shared" si="3"/>
        <v>16</v>
      </c>
      <c r="J22" s="20">
        <f t="shared" si="4"/>
        <v>28</v>
      </c>
      <c r="K22" s="21">
        <f t="shared" si="5"/>
        <v>4</v>
      </c>
      <c r="L22" s="17">
        <f t="shared" si="6"/>
        <v>48</v>
      </c>
      <c r="M22" s="18"/>
      <c r="N22" s="17">
        <f t="shared" si="7"/>
        <v>22</v>
      </c>
      <c r="O22" s="17">
        <f t="shared" si="8"/>
        <v>28</v>
      </c>
      <c r="P22" s="18">
        <f t="shared" si="9"/>
        <v>1.7777777777777777</v>
      </c>
      <c r="Q22" s="18">
        <f t="shared" si="10"/>
        <v>2.7222222222222223</v>
      </c>
      <c r="R22" s="18">
        <f t="shared" si="11"/>
        <v>5.5555555555555552E-2</v>
      </c>
      <c r="S22" s="19">
        <f t="shared" si="12"/>
        <v>4.5555555555555554</v>
      </c>
      <c r="T22" s="3">
        <f t="shared" si="13"/>
        <v>30</v>
      </c>
      <c r="U22" s="10">
        <f t="array" ref="U22">SUM((E22:G22-B22/3)^2)/(B22/3)</f>
        <v>1.75</v>
      </c>
      <c r="V22" s="1"/>
      <c r="W22" s="1"/>
      <c r="X22" s="1"/>
      <c r="Y22" s="1"/>
      <c r="Z22" s="1"/>
      <c r="AA22" s="1"/>
      <c r="AB22" s="1"/>
      <c r="AC22" s="1"/>
      <c r="AD22" s="1"/>
    </row>
    <row r="23" spans="1:30" ht="21" x14ac:dyDescent="0.35">
      <c r="A23" s="11" t="s">
        <v>21</v>
      </c>
      <c r="B23" s="11">
        <f t="shared" si="1"/>
        <v>67</v>
      </c>
      <c r="C23" s="11">
        <f t="shared" si="2"/>
        <v>66.532677165354343</v>
      </c>
      <c r="D23" s="11">
        <v>3.96</v>
      </c>
      <c r="E23" s="11">
        <v>41</v>
      </c>
      <c r="F23" s="11">
        <v>9</v>
      </c>
      <c r="G23" s="11">
        <v>17</v>
      </c>
      <c r="H23" s="11"/>
      <c r="I23" s="20">
        <f t="shared" si="3"/>
        <v>15</v>
      </c>
      <c r="J23" s="20">
        <f t="shared" si="4"/>
        <v>31</v>
      </c>
      <c r="K23" s="21">
        <f t="shared" si="5"/>
        <v>1</v>
      </c>
      <c r="L23" s="17">
        <f t="shared" si="6"/>
        <v>47</v>
      </c>
      <c r="M23" s="18"/>
      <c r="N23" s="17">
        <f t="shared" si="7"/>
        <v>23</v>
      </c>
      <c r="O23" s="17">
        <f t="shared" si="8"/>
        <v>31</v>
      </c>
      <c r="P23" s="18">
        <f t="shared" si="9"/>
        <v>1.6791044776119404</v>
      </c>
      <c r="Q23" s="18">
        <f t="shared" si="10"/>
        <v>3.5858208955223883</v>
      </c>
      <c r="R23" s="18">
        <f t="shared" si="11"/>
        <v>3.7313432835820895E-3</v>
      </c>
      <c r="S23" s="19">
        <f t="shared" si="12"/>
        <v>5.2686567164179108</v>
      </c>
      <c r="T23" s="3">
        <f t="shared" si="13"/>
        <v>112</v>
      </c>
      <c r="U23" s="10">
        <f t="array" ref="U23">SUM((E23:G23-B23/3)^2)/(B23/3)</f>
        <v>24.835820895522392</v>
      </c>
      <c r="V23" s="1"/>
      <c r="W23" s="1"/>
      <c r="X23" s="1"/>
      <c r="Y23" s="1"/>
      <c r="Z23" s="1"/>
      <c r="AA23" s="1"/>
      <c r="AB23" s="1"/>
      <c r="AC23" s="1"/>
      <c r="AD23" s="1"/>
    </row>
    <row r="24" spans="1:30" ht="21" x14ac:dyDescent="0.35">
      <c r="A24" s="11" t="s">
        <v>20</v>
      </c>
      <c r="B24" s="11">
        <f t="shared" si="1"/>
        <v>48</v>
      </c>
      <c r="C24" s="11">
        <f t="shared" si="2"/>
        <v>48.051377952755914</v>
      </c>
      <c r="D24" s="11">
        <v>2.86</v>
      </c>
      <c r="E24" s="11">
        <v>18</v>
      </c>
      <c r="F24" s="11">
        <v>11</v>
      </c>
      <c r="G24" s="11">
        <v>19</v>
      </c>
      <c r="H24" s="11"/>
      <c r="I24" s="20">
        <f t="shared" si="3"/>
        <v>12</v>
      </c>
      <c r="J24" s="20">
        <f t="shared" si="4"/>
        <v>4</v>
      </c>
      <c r="K24" s="21">
        <f t="shared" si="5"/>
        <v>28</v>
      </c>
      <c r="L24" s="17">
        <f t="shared" si="6"/>
        <v>44</v>
      </c>
      <c r="M24" s="18"/>
      <c r="N24" s="17">
        <f t="shared" si="7"/>
        <v>20</v>
      </c>
      <c r="O24" s="17">
        <f t="shared" si="8"/>
        <v>28</v>
      </c>
      <c r="P24" s="18">
        <f t="shared" si="9"/>
        <v>1.5</v>
      </c>
      <c r="Q24" s="18">
        <f t="shared" si="10"/>
        <v>8.3333333333333329E-2</v>
      </c>
      <c r="R24" s="18">
        <f t="shared" si="11"/>
        <v>4.083333333333333</v>
      </c>
      <c r="S24" s="19">
        <f t="shared" si="12"/>
        <v>5.6666666666666661</v>
      </c>
      <c r="T24" s="3">
        <f t="shared" si="13"/>
        <v>30</v>
      </c>
      <c r="U24" s="10">
        <f t="array" ref="U24">SUM((E24:G24-B24/3)^2)/(B24/3)</f>
        <v>2.375</v>
      </c>
      <c r="V24" s="1"/>
      <c r="W24" s="1"/>
      <c r="X24" s="1"/>
      <c r="Y24" s="1"/>
      <c r="Z24" s="1"/>
      <c r="AA24" s="1"/>
      <c r="AB24" s="1"/>
      <c r="AC24" s="1"/>
      <c r="AD24" s="1"/>
    </row>
    <row r="25" spans="1:30" ht="21" x14ac:dyDescent="0.35">
      <c r="A25" s="11" t="s">
        <v>36</v>
      </c>
      <c r="B25" s="11">
        <f t="shared" si="1"/>
        <v>60</v>
      </c>
      <c r="C25" s="11">
        <f t="shared" si="2"/>
        <v>60.484251968503948</v>
      </c>
      <c r="D25" s="11">
        <v>3.6</v>
      </c>
      <c r="E25" s="11">
        <v>29</v>
      </c>
      <c r="F25" s="11">
        <v>22</v>
      </c>
      <c r="G25" s="11">
        <v>9</v>
      </c>
      <c r="H25" s="11"/>
      <c r="I25" s="20">
        <f t="shared" si="3"/>
        <v>2</v>
      </c>
      <c r="J25" s="20">
        <f t="shared" si="4"/>
        <v>28</v>
      </c>
      <c r="K25" s="21">
        <f t="shared" si="5"/>
        <v>24</v>
      </c>
      <c r="L25" s="17">
        <f t="shared" si="6"/>
        <v>54</v>
      </c>
      <c r="M25" s="18"/>
      <c r="N25" s="17">
        <f t="shared" si="7"/>
        <v>15</v>
      </c>
      <c r="O25" s="17">
        <f t="shared" si="8"/>
        <v>28</v>
      </c>
      <c r="P25" s="18">
        <f t="shared" si="9"/>
        <v>3.3333333333333333E-2</v>
      </c>
      <c r="Q25" s="18">
        <f t="shared" si="10"/>
        <v>3.2666666666666666</v>
      </c>
      <c r="R25" s="18">
        <f t="shared" si="11"/>
        <v>2.4</v>
      </c>
      <c r="S25" s="19">
        <f t="shared" si="12"/>
        <v>5.6999999999999993</v>
      </c>
      <c r="T25" s="3">
        <f t="shared" si="13"/>
        <v>66</v>
      </c>
      <c r="U25" s="10">
        <f t="array" ref="U25">SUM((E25:G25-B25/3)^2)/(B25/3)</f>
        <v>10.3</v>
      </c>
      <c r="V25" s="1"/>
      <c r="W25" s="1"/>
      <c r="X25" s="1"/>
      <c r="Y25" s="1"/>
      <c r="Z25" s="1"/>
      <c r="AA25" s="1"/>
      <c r="AB25" s="1"/>
      <c r="AC25" s="1"/>
      <c r="AD25" s="1"/>
    </row>
    <row r="26" spans="1:30" ht="21" x14ac:dyDescent="0.35">
      <c r="A26" s="11" t="s">
        <v>25</v>
      </c>
      <c r="B26" s="11">
        <f t="shared" si="1"/>
        <v>65</v>
      </c>
      <c r="C26" s="11">
        <f t="shared" si="2"/>
        <v>64.684547244094503</v>
      </c>
      <c r="D26" s="11">
        <v>3.85</v>
      </c>
      <c r="E26" s="11">
        <v>33</v>
      </c>
      <c r="F26" s="11">
        <v>9</v>
      </c>
      <c r="G26" s="11">
        <v>23</v>
      </c>
      <c r="H26" s="11"/>
      <c r="I26" s="20">
        <f t="shared" si="3"/>
        <v>1</v>
      </c>
      <c r="J26" s="20">
        <f t="shared" si="4"/>
        <v>29</v>
      </c>
      <c r="K26" s="21">
        <f t="shared" si="5"/>
        <v>27</v>
      </c>
      <c r="L26" s="17">
        <f t="shared" si="6"/>
        <v>57</v>
      </c>
      <c r="M26" s="18"/>
      <c r="N26" s="17">
        <f t="shared" si="7"/>
        <v>15</v>
      </c>
      <c r="O26" s="17">
        <f t="shared" si="8"/>
        <v>29</v>
      </c>
      <c r="P26" s="18">
        <f t="shared" si="9"/>
        <v>7.6923076923076927E-3</v>
      </c>
      <c r="Q26" s="18">
        <f t="shared" si="10"/>
        <v>3.2346153846153847</v>
      </c>
      <c r="R26" s="18">
        <f t="shared" si="11"/>
        <v>2.8038461538461537</v>
      </c>
      <c r="S26" s="19">
        <f t="shared" si="12"/>
        <v>6.046153846153846</v>
      </c>
      <c r="T26" s="3">
        <f t="shared" si="13"/>
        <v>76</v>
      </c>
      <c r="U26" s="10">
        <f t="array" ref="U26">SUM((E26:G26-B26/3)^2)/(B26/3)</f>
        <v>13.415384615384616</v>
      </c>
      <c r="V26" s="1"/>
      <c r="W26" s="1"/>
      <c r="X26" s="1"/>
      <c r="Y26" s="1"/>
      <c r="Z26" s="1"/>
      <c r="AA26" s="1"/>
      <c r="AB26" s="1"/>
      <c r="AC26" s="1"/>
      <c r="AD26" s="1"/>
    </row>
    <row r="27" spans="1:30" ht="21" x14ac:dyDescent="0.35">
      <c r="A27" s="11" t="s">
        <v>15</v>
      </c>
      <c r="B27" s="11">
        <f t="shared" si="1"/>
        <v>75</v>
      </c>
      <c r="C27" s="11">
        <f t="shared" si="2"/>
        <v>74.93326771653544</v>
      </c>
      <c r="D27" s="11">
        <v>4.46</v>
      </c>
      <c r="E27" s="11">
        <v>48</v>
      </c>
      <c r="F27" s="11">
        <v>10</v>
      </c>
      <c r="G27" s="11">
        <v>17</v>
      </c>
      <c r="H27" s="11"/>
      <c r="I27" s="20">
        <f t="shared" si="3"/>
        <v>21</v>
      </c>
      <c r="J27" s="20">
        <f t="shared" si="4"/>
        <v>35</v>
      </c>
      <c r="K27" s="21">
        <f t="shared" si="5"/>
        <v>7</v>
      </c>
      <c r="L27" s="17">
        <f t="shared" si="6"/>
        <v>63</v>
      </c>
      <c r="M27" s="18"/>
      <c r="N27" s="17">
        <f t="shared" si="7"/>
        <v>28</v>
      </c>
      <c r="O27" s="17">
        <f t="shared" si="8"/>
        <v>35</v>
      </c>
      <c r="P27" s="18">
        <f t="shared" si="9"/>
        <v>2.94</v>
      </c>
      <c r="Q27" s="18">
        <f t="shared" si="10"/>
        <v>4.083333333333333</v>
      </c>
      <c r="R27" s="18">
        <f t="shared" si="11"/>
        <v>0.16333333333333333</v>
      </c>
      <c r="S27" s="19">
        <f t="shared" si="12"/>
        <v>7.1866666666666665</v>
      </c>
      <c r="T27" s="3">
        <f t="shared" si="13"/>
        <v>138</v>
      </c>
      <c r="U27" s="10">
        <f t="array" ref="U27">SUM((E27:G27-B27/3)^2)/(B27/3)</f>
        <v>32.72</v>
      </c>
      <c r="V27" s="1"/>
      <c r="W27" s="1"/>
      <c r="X27" s="1"/>
      <c r="Y27" s="1"/>
      <c r="Z27" s="1"/>
      <c r="AA27" s="1"/>
      <c r="AB27" s="1"/>
      <c r="AC27" s="1"/>
      <c r="AD27" s="1"/>
    </row>
    <row r="28" spans="1:30" ht="21" x14ac:dyDescent="0.35">
      <c r="A28" s="11" t="s">
        <v>24</v>
      </c>
      <c r="B28" s="11">
        <f t="shared" si="1"/>
        <v>48</v>
      </c>
      <c r="C28" s="11">
        <f t="shared" si="2"/>
        <v>48.7234251968504</v>
      </c>
      <c r="D28" s="11">
        <v>2.9</v>
      </c>
      <c r="E28" s="11">
        <v>27</v>
      </c>
      <c r="F28" s="11">
        <v>17</v>
      </c>
      <c r="G28" s="11">
        <v>4</v>
      </c>
      <c r="H28" s="11"/>
      <c r="I28" s="20">
        <f t="shared" si="3"/>
        <v>6</v>
      </c>
      <c r="J28" s="20">
        <f t="shared" si="4"/>
        <v>20</v>
      </c>
      <c r="K28" s="21">
        <f t="shared" si="5"/>
        <v>32</v>
      </c>
      <c r="L28" s="17">
        <f t="shared" si="6"/>
        <v>58</v>
      </c>
      <c r="M28" s="18"/>
      <c r="N28" s="17">
        <f t="shared" si="7"/>
        <v>19</v>
      </c>
      <c r="O28" s="17">
        <f t="shared" si="8"/>
        <v>32</v>
      </c>
      <c r="P28" s="18">
        <f t="shared" si="9"/>
        <v>0.375</v>
      </c>
      <c r="Q28" s="18">
        <f t="shared" si="10"/>
        <v>2.0833333333333335</v>
      </c>
      <c r="R28" s="18">
        <f t="shared" si="11"/>
        <v>5.333333333333333</v>
      </c>
      <c r="S28" s="19">
        <f t="shared" si="12"/>
        <v>7.7916666666666661</v>
      </c>
      <c r="T28" s="3">
        <f t="shared" si="13"/>
        <v>72</v>
      </c>
      <c r="U28" s="10">
        <f t="array" ref="U28">SUM((E28:G28-B28/3)^2)/(B28/3)</f>
        <v>16.625</v>
      </c>
      <c r="V28" s="1"/>
      <c r="W28" s="1"/>
      <c r="X28" s="1"/>
      <c r="Y28" s="1"/>
      <c r="Z28" s="1"/>
      <c r="AA28" s="1"/>
      <c r="AB28" s="1"/>
      <c r="AC28" s="1"/>
      <c r="AD28" s="1"/>
    </row>
    <row r="29" spans="1:30" ht="21" hidden="1" x14ac:dyDescent="0.35">
      <c r="A29" s="3" t="s">
        <v>38</v>
      </c>
      <c r="B29" s="3">
        <f t="shared" ref="B29:B30" si="14">SUM(E29:G29)</f>
        <v>57</v>
      </c>
      <c r="C29" s="3">
        <f t="shared" ref="C29:C30" si="15">D29/A$1</f>
        <v>62.16437007874017</v>
      </c>
      <c r="D29" s="3">
        <v>3.7</v>
      </c>
      <c r="E29" s="3">
        <v>22</v>
      </c>
      <c r="F29" s="3">
        <v>15</v>
      </c>
      <c r="G29" s="3">
        <v>20</v>
      </c>
      <c r="H29" s="3"/>
      <c r="I29" s="4">
        <f t="shared" ref="I29:K30" si="16">ABS(E29/E$2-$B29)</f>
        <v>13</v>
      </c>
      <c r="J29" s="5">
        <f t="shared" si="16"/>
        <v>3</v>
      </c>
      <c r="K29" s="6">
        <f t="shared" si="16"/>
        <v>23</v>
      </c>
      <c r="L29" s="8">
        <f t="shared" ref="L29:L30" si="17">SUM(I29:K29)</f>
        <v>39</v>
      </c>
      <c r="M29" s="9"/>
      <c r="N29" s="9"/>
      <c r="O29" s="9"/>
      <c r="P29" s="9">
        <f t="shared" ref="P29" si="18">I29^2/($B29/E$2)</f>
        <v>1.4824561403508771</v>
      </c>
      <c r="Q29" s="9">
        <f t="shared" ref="Q29" si="19">J29^2/($B29/F$2)</f>
        <v>3.9473684210526314E-2</v>
      </c>
      <c r="R29" s="9">
        <f t="shared" ref="R29" si="20">K29^2/($B29/G$2)</f>
        <v>2.3201754385964914</v>
      </c>
      <c r="S29" s="10">
        <f t="shared" ref="S29" si="21">SUM(P29:R29)</f>
        <v>3.8421052631578947</v>
      </c>
      <c r="T29" s="3">
        <f t="shared" ref="T29:T30" si="22">ABS(3*E29-B29)+ABS(3*F29-B29)+ABS(3*G29-B29)</f>
        <v>24</v>
      </c>
      <c r="U29" s="10">
        <f t="array" ref="U29">SUM((E29:G29-B29/3)^2)/(B29/3)</f>
        <v>1.368421052631579</v>
      </c>
      <c r="V29" s="1"/>
      <c r="W29" s="1"/>
      <c r="X29" s="1"/>
      <c r="Y29" s="1"/>
      <c r="Z29" s="1"/>
      <c r="AA29" s="1"/>
      <c r="AB29" s="1"/>
      <c r="AC29" s="1"/>
      <c r="AD29" s="1"/>
    </row>
    <row r="30" spans="1:30" ht="21" hidden="1" x14ac:dyDescent="0.35">
      <c r="A30" s="3" t="s">
        <v>39</v>
      </c>
      <c r="B30" s="3">
        <f t="shared" si="14"/>
        <v>73</v>
      </c>
      <c r="C30" s="3">
        <f t="shared" si="15"/>
        <v>73.589173228346468</v>
      </c>
      <c r="D30" s="3">
        <v>4.38</v>
      </c>
      <c r="E30" s="3">
        <v>33</v>
      </c>
      <c r="F30" s="3">
        <v>16</v>
      </c>
      <c r="G30" s="3">
        <v>24</v>
      </c>
      <c r="H30" s="3"/>
      <c r="I30" s="4">
        <f t="shared" si="16"/>
        <v>7</v>
      </c>
      <c r="J30" s="5">
        <f t="shared" si="16"/>
        <v>9</v>
      </c>
      <c r="K30" s="6">
        <f t="shared" si="16"/>
        <v>23</v>
      </c>
      <c r="L30" s="8">
        <f t="shared" si="17"/>
        <v>39</v>
      </c>
      <c r="M30" s="3"/>
      <c r="N30" s="3"/>
      <c r="O30" s="3"/>
      <c r="P30" s="3"/>
      <c r="Q30" s="3"/>
      <c r="R30" s="3"/>
      <c r="S30" s="10">
        <f t="shared" ref="S30" si="23">SUM(P30:R30)</f>
        <v>0</v>
      </c>
      <c r="T30" s="3">
        <f t="shared" si="22"/>
        <v>52</v>
      </c>
      <c r="U30" s="10">
        <f t="array" ref="U30">SUM((E30:G30-B30/3)^2)/(B30/3)</f>
        <v>5.9452054794520546</v>
      </c>
      <c r="V30" s="1"/>
      <c r="W30" s="1"/>
      <c r="X30" s="1"/>
      <c r="Y30" s="1"/>
      <c r="Z30" s="1"/>
      <c r="AA30" s="1"/>
      <c r="AB30" s="1"/>
      <c r="AC30" s="1"/>
      <c r="AD30" s="1"/>
    </row>
    <row r="31" spans="1:30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sortState xmlns:xlrd2="http://schemas.microsoft.com/office/spreadsheetml/2017/richdata2" ref="A4:U28">
    <sortCondition ref="S4:S28"/>
  </sortState>
  <conditionalFormatting sqref="U4:U30 U35:U39">
    <cfRule type="cellIs" dxfId="20" priority="7" operator="greaterThan">
      <formula>6</formula>
    </cfRule>
    <cfRule type="cellIs" dxfId="19" priority="8" operator="greaterThan">
      <formula>6</formula>
    </cfRule>
  </conditionalFormatting>
  <conditionalFormatting sqref="S35:T39 S4:S30">
    <cfRule type="cellIs" dxfId="18" priority="5" operator="greaterThan">
      <formula>6</formula>
    </cfRule>
    <cfRule type="cellIs" dxfId="17" priority="6" operator="greaterThan">
      <formula>6</formula>
    </cfRule>
  </conditionalFormatting>
  <conditionalFormatting sqref="S4:S30">
    <cfRule type="cellIs" dxfId="16" priority="3" operator="greaterThan">
      <formula>6</formula>
    </cfRule>
  </conditionalFormatting>
  <conditionalFormatting sqref="T4:T30">
    <cfRule type="cellIs" dxfId="15" priority="2" operator="greaterThan">
      <formula>52</formula>
    </cfRule>
  </conditionalFormatting>
  <conditionalFormatting sqref="L4:L30">
    <cfRule type="cellIs" dxfId="14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6"/>
  <sheetViews>
    <sheetView zoomScale="90" zoomScaleNormal="90" zoomScalePageLayoutView="90" workbookViewId="0">
      <selection activeCell="D4" sqref="D4:G29"/>
    </sheetView>
  </sheetViews>
  <sheetFormatPr baseColWidth="10" defaultColWidth="11.42578125" defaultRowHeight="15" x14ac:dyDescent="0.25"/>
  <cols>
    <col min="1" max="3" width="6.42578125" customWidth="1"/>
    <col min="4" max="4" width="9.42578125" customWidth="1"/>
    <col min="5" max="5" width="6.42578125" customWidth="1"/>
    <col min="6" max="6" width="7.7109375" customWidth="1"/>
    <col min="7" max="7" width="7.85546875" customWidth="1"/>
    <col min="8" max="10" width="6.42578125" hidden="1" customWidth="1"/>
    <col min="11" max="13" width="6.42578125" customWidth="1"/>
    <col min="14" max="14" width="9.42578125" hidden="1" customWidth="1"/>
    <col min="15" max="15" width="10.140625" hidden="1" customWidth="1"/>
    <col min="16" max="16" width="11.28515625" hidden="1" customWidth="1"/>
    <col min="17" max="17" width="6.42578125" customWidth="1"/>
    <col min="18" max="18" width="8.28515625" customWidth="1"/>
    <col min="19" max="19" width="9.28515625" customWidth="1"/>
    <col min="20" max="21" width="3" bestFit="1" customWidth="1"/>
    <col min="22" max="23" width="4.42578125" bestFit="1" customWidth="1"/>
    <col min="24" max="24" width="22" customWidth="1"/>
  </cols>
  <sheetData>
    <row r="1" spans="1:28" ht="21" x14ac:dyDescent="0.35">
      <c r="A1" s="1">
        <f>SUM(D4:D101)/SUM(B4:B101)</f>
        <v>5.9688385269121805E-2</v>
      </c>
      <c r="B1" s="1"/>
      <c r="C1" s="1"/>
      <c r="D1" s="1"/>
      <c r="E1" s="1">
        <f>SUM(E4:E111)</f>
        <v>905</v>
      </c>
      <c r="F1" s="1">
        <f t="shared" ref="F1:G1" si="0">SUM(F4:F111)</f>
        <v>379</v>
      </c>
      <c r="G1" s="1">
        <f t="shared" si="0"/>
        <v>481</v>
      </c>
      <c r="H1" s="1"/>
      <c r="I1" s="1"/>
      <c r="J1" s="1"/>
      <c r="K1" s="1" t="s">
        <v>41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35">
      <c r="A2" s="1"/>
      <c r="B2" s="1"/>
      <c r="C2" s="1"/>
      <c r="D2" s="1"/>
      <c r="E2" s="1">
        <v>0.5</v>
      </c>
      <c r="F2" s="1">
        <v>0.25</v>
      </c>
      <c r="G2" s="1">
        <v>0.25</v>
      </c>
      <c r="H2" s="1"/>
      <c r="I2" s="1"/>
      <c r="J2" s="1"/>
      <c r="K2" s="1">
        <v>52</v>
      </c>
      <c r="L2" s="1"/>
      <c r="M2" s="1"/>
      <c r="N2" s="1"/>
      <c r="O2" s="1"/>
      <c r="P2" s="1"/>
      <c r="Q2" s="1">
        <v>6</v>
      </c>
      <c r="R2" s="1">
        <v>54</v>
      </c>
      <c r="S2" s="1">
        <v>6</v>
      </c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35">
      <c r="A3" s="11" t="s">
        <v>0</v>
      </c>
      <c r="B3" s="11" t="s">
        <v>8</v>
      </c>
      <c r="C3" s="11" t="s">
        <v>10</v>
      </c>
      <c r="D3" s="11" t="s">
        <v>7</v>
      </c>
      <c r="E3" s="12" t="s">
        <v>1</v>
      </c>
      <c r="F3" s="13" t="s">
        <v>2</v>
      </c>
      <c r="G3" s="14" t="s">
        <v>3</v>
      </c>
      <c r="H3" s="12" t="s">
        <v>6</v>
      </c>
      <c r="I3" s="13" t="s">
        <v>4</v>
      </c>
      <c r="J3" s="14" t="s">
        <v>5</v>
      </c>
      <c r="K3" s="11" t="s">
        <v>9</v>
      </c>
      <c r="L3" s="11" t="s">
        <v>42</v>
      </c>
      <c r="M3" s="11" t="s">
        <v>43</v>
      </c>
      <c r="N3" s="11"/>
      <c r="O3" s="11"/>
      <c r="P3" s="11"/>
      <c r="Q3" s="15" t="s">
        <v>11</v>
      </c>
      <c r="R3" s="7" t="s">
        <v>40</v>
      </c>
      <c r="S3" s="7" t="s">
        <v>12</v>
      </c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35">
      <c r="A4" s="11">
        <v>17</v>
      </c>
      <c r="B4" s="11">
        <f t="shared" ref="B4:B29" si="1">SUM(E4:G4)</f>
        <v>65</v>
      </c>
      <c r="C4" s="11">
        <f t="shared" ref="C4:C29" si="2">D4/A$1</f>
        <v>65.004271476032287</v>
      </c>
      <c r="D4" s="3">
        <v>3.88</v>
      </c>
      <c r="E4" s="3">
        <v>34</v>
      </c>
      <c r="F4" s="3">
        <v>18</v>
      </c>
      <c r="G4" s="3">
        <v>13</v>
      </c>
      <c r="H4" s="16">
        <f t="shared" ref="H4:H31" si="3">ABS(E4/E$2-$B4)</f>
        <v>3</v>
      </c>
      <c r="I4" s="13">
        <f t="shared" ref="I4:I31" si="4">ABS(F4/F$2-$B4)</f>
        <v>7</v>
      </c>
      <c r="J4" s="14">
        <f t="shared" ref="J4:J31" si="5">ABS(G4/G$2-$B4)</f>
        <v>13</v>
      </c>
      <c r="K4" s="17">
        <f t="shared" ref="K4:K29" si="6">SUM(H4:J4)</f>
        <v>23</v>
      </c>
      <c r="L4" s="17">
        <f t="shared" ref="L4:L29" si="7">ABS($E4-$F4-$G4)+ABS($F4-$G4)</f>
        <v>8</v>
      </c>
      <c r="M4" s="17">
        <f t="shared" ref="M4:M29" si="8">ABS($E4-$F4-$G4)+2*ABS($F4-$G4)</f>
        <v>13</v>
      </c>
      <c r="N4" s="18">
        <f t="shared" ref="N4:N30" si="9">H4^2/($B4/E$2)</f>
        <v>6.9230769230769235E-2</v>
      </c>
      <c r="O4" s="18">
        <f t="shared" ref="O4:O30" si="10">I4^2/($B4/F$2)</f>
        <v>0.18846153846153846</v>
      </c>
      <c r="P4" s="18">
        <f t="shared" ref="P4:P30" si="11">J4^2/($B4/G$2)</f>
        <v>0.65</v>
      </c>
      <c r="Q4" s="19">
        <f t="shared" ref="Q4:Q29" si="12">SUM(N4:P4)</f>
        <v>0.90769230769230769</v>
      </c>
      <c r="R4" s="3">
        <f t="shared" ref="R4:R31" si="13">ABS(3*E4-B4)+ABS(3*F4-B4)+ABS(3*G4-B4)</f>
        <v>74</v>
      </c>
      <c r="S4" s="10">
        <f t="array" ref="S4">SUM((E4:G4-B4/3)^2)/(B4/3)</f>
        <v>11.107692307692307</v>
      </c>
      <c r="T4" s="1"/>
      <c r="U4" s="1"/>
      <c r="V4" s="2"/>
      <c r="W4" s="2"/>
      <c r="X4" s="1"/>
      <c r="Y4" s="1"/>
      <c r="Z4" s="1"/>
      <c r="AA4" s="1"/>
      <c r="AB4" s="1"/>
    </row>
    <row r="5" spans="1:28" ht="21" x14ac:dyDescent="0.35">
      <c r="A5" s="11">
        <v>20</v>
      </c>
      <c r="B5" s="11">
        <f t="shared" si="1"/>
        <v>70</v>
      </c>
      <c r="C5" s="11">
        <f t="shared" si="2"/>
        <v>69.025154247745618</v>
      </c>
      <c r="D5" s="3">
        <v>4.12</v>
      </c>
      <c r="E5" s="3">
        <v>33</v>
      </c>
      <c r="F5" s="3">
        <v>16</v>
      </c>
      <c r="G5" s="3">
        <v>21</v>
      </c>
      <c r="H5" s="20">
        <f t="shared" si="3"/>
        <v>4</v>
      </c>
      <c r="I5" s="20">
        <f t="shared" si="4"/>
        <v>6</v>
      </c>
      <c r="J5" s="21">
        <f t="shared" si="5"/>
        <v>14</v>
      </c>
      <c r="K5" s="17">
        <f t="shared" si="6"/>
        <v>24</v>
      </c>
      <c r="L5" s="17">
        <f t="shared" si="7"/>
        <v>9</v>
      </c>
      <c r="M5" s="17">
        <f t="shared" si="8"/>
        <v>14</v>
      </c>
      <c r="N5" s="18">
        <f t="shared" si="9"/>
        <v>0.11428571428571428</v>
      </c>
      <c r="O5" s="18">
        <f t="shared" si="10"/>
        <v>0.12857142857142856</v>
      </c>
      <c r="P5" s="18">
        <f t="shared" si="11"/>
        <v>0.7</v>
      </c>
      <c r="Q5" s="19">
        <f t="shared" si="12"/>
        <v>0.94285714285714284</v>
      </c>
      <c r="R5" s="3">
        <f t="shared" si="13"/>
        <v>58</v>
      </c>
      <c r="S5" s="10">
        <f t="array" ref="S5">SUM((E5:G5-B5/3)^2)/(B5/3)</f>
        <v>6.5428571428571427</v>
      </c>
      <c r="T5" s="1"/>
      <c r="U5" s="1"/>
      <c r="V5" s="1"/>
      <c r="W5" s="1"/>
      <c r="X5" s="1"/>
      <c r="Y5" s="1"/>
      <c r="Z5" s="1"/>
      <c r="AA5" s="1"/>
      <c r="AB5" s="1"/>
    </row>
    <row r="6" spans="1:28" ht="21" x14ac:dyDescent="0.35">
      <c r="A6" s="11">
        <v>19</v>
      </c>
      <c r="B6" s="11">
        <f t="shared" si="1"/>
        <v>68</v>
      </c>
      <c r="C6" s="11">
        <f t="shared" si="2"/>
        <v>67.852396772662559</v>
      </c>
      <c r="D6" s="3">
        <v>4.05</v>
      </c>
      <c r="E6" s="3">
        <v>30</v>
      </c>
      <c r="F6" s="3">
        <v>20</v>
      </c>
      <c r="G6" s="3">
        <v>18</v>
      </c>
      <c r="H6" s="20">
        <f t="shared" si="3"/>
        <v>8</v>
      </c>
      <c r="I6" s="20">
        <f t="shared" si="4"/>
        <v>12</v>
      </c>
      <c r="J6" s="21">
        <f t="shared" si="5"/>
        <v>4</v>
      </c>
      <c r="K6" s="17">
        <f t="shared" si="6"/>
        <v>24</v>
      </c>
      <c r="L6" s="17">
        <f t="shared" si="7"/>
        <v>10</v>
      </c>
      <c r="M6" s="17">
        <f t="shared" si="8"/>
        <v>12</v>
      </c>
      <c r="N6" s="18">
        <f t="shared" si="9"/>
        <v>0.47058823529411764</v>
      </c>
      <c r="O6" s="18">
        <f t="shared" si="10"/>
        <v>0.52941176470588236</v>
      </c>
      <c r="P6" s="18">
        <f t="shared" si="11"/>
        <v>5.8823529411764705E-2</v>
      </c>
      <c r="Q6" s="19">
        <f t="shared" si="12"/>
        <v>1.0588235294117647</v>
      </c>
      <c r="R6" s="3">
        <f t="shared" si="13"/>
        <v>44</v>
      </c>
      <c r="S6" s="10">
        <f t="array" ref="S6">SUM((E6:G6-B6/3)^2)/(B6/3)</f>
        <v>3.6470588235294112</v>
      </c>
      <c r="T6" s="1"/>
      <c r="U6" s="1"/>
      <c r="V6" s="1"/>
      <c r="W6" s="1"/>
      <c r="X6" s="1"/>
      <c r="Y6" s="1"/>
      <c r="Z6" s="1"/>
      <c r="AA6" s="1"/>
      <c r="AB6" s="1"/>
    </row>
    <row r="7" spans="1:28" ht="21" x14ac:dyDescent="0.35">
      <c r="A7" s="11">
        <v>7</v>
      </c>
      <c r="B7" s="11">
        <f t="shared" si="1"/>
        <v>75</v>
      </c>
      <c r="C7" s="11">
        <f t="shared" si="2"/>
        <v>75.224015187470357</v>
      </c>
      <c r="D7" s="3">
        <v>4.49</v>
      </c>
      <c r="E7" s="3">
        <v>42</v>
      </c>
      <c r="F7" s="3">
        <v>16</v>
      </c>
      <c r="G7" s="3">
        <v>17</v>
      </c>
      <c r="H7" s="20">
        <f t="shared" si="3"/>
        <v>9</v>
      </c>
      <c r="I7" s="20">
        <f t="shared" si="4"/>
        <v>11</v>
      </c>
      <c r="J7" s="21">
        <f t="shared" si="5"/>
        <v>7</v>
      </c>
      <c r="K7" s="17">
        <f t="shared" si="6"/>
        <v>27</v>
      </c>
      <c r="L7" s="17">
        <f t="shared" si="7"/>
        <v>10</v>
      </c>
      <c r="M7" s="17">
        <f t="shared" si="8"/>
        <v>11</v>
      </c>
      <c r="N7" s="18">
        <f t="shared" si="9"/>
        <v>0.54</v>
      </c>
      <c r="O7" s="18">
        <f t="shared" si="10"/>
        <v>0.40333333333333332</v>
      </c>
      <c r="P7" s="18">
        <f t="shared" si="11"/>
        <v>0.16333333333333333</v>
      </c>
      <c r="Q7" s="19">
        <f t="shared" si="12"/>
        <v>1.1066666666666667</v>
      </c>
      <c r="R7" s="3">
        <f t="shared" si="13"/>
        <v>102</v>
      </c>
      <c r="S7" s="10">
        <f t="array" ref="S7">SUM((E7:G7-B7/3)^2)/(B7/3)</f>
        <v>17.36</v>
      </c>
      <c r="T7" s="1"/>
      <c r="U7" s="1"/>
      <c r="V7" s="1"/>
      <c r="W7" s="1"/>
      <c r="X7" s="1"/>
      <c r="Y7" s="1"/>
      <c r="Z7" s="1"/>
      <c r="AA7" s="1"/>
      <c r="AB7" s="1"/>
    </row>
    <row r="8" spans="1:28" ht="21" x14ac:dyDescent="0.35">
      <c r="A8" s="11">
        <v>18</v>
      </c>
      <c r="B8" s="11">
        <f t="shared" si="1"/>
        <v>37</v>
      </c>
      <c r="C8" s="11">
        <f t="shared" si="2"/>
        <v>36.858092074038929</v>
      </c>
      <c r="D8" s="3">
        <v>2.2000000000000002</v>
      </c>
      <c r="E8" s="3">
        <v>18</v>
      </c>
      <c r="F8" s="3">
        <v>12</v>
      </c>
      <c r="G8" s="3">
        <v>7</v>
      </c>
      <c r="H8" s="20">
        <f t="shared" si="3"/>
        <v>1</v>
      </c>
      <c r="I8" s="20">
        <f t="shared" si="4"/>
        <v>11</v>
      </c>
      <c r="J8" s="21">
        <f t="shared" si="5"/>
        <v>9</v>
      </c>
      <c r="K8" s="17">
        <f t="shared" si="6"/>
        <v>21</v>
      </c>
      <c r="L8" s="17">
        <f t="shared" si="7"/>
        <v>6</v>
      </c>
      <c r="M8" s="17">
        <f t="shared" si="8"/>
        <v>11</v>
      </c>
      <c r="N8" s="18">
        <f t="shared" si="9"/>
        <v>1.3513513513513514E-2</v>
      </c>
      <c r="O8" s="18">
        <f t="shared" si="10"/>
        <v>0.81756756756756754</v>
      </c>
      <c r="P8" s="18">
        <f t="shared" si="11"/>
        <v>0.54729729729729726</v>
      </c>
      <c r="Q8" s="19">
        <f t="shared" si="12"/>
        <v>1.3783783783783783</v>
      </c>
      <c r="R8" s="3">
        <f t="shared" si="13"/>
        <v>34</v>
      </c>
      <c r="S8" s="10">
        <f t="array" ref="S8">SUM((E8:G8-B8/3)^2)/(B8/3)</f>
        <v>4.9189189189189193</v>
      </c>
      <c r="T8" s="1"/>
      <c r="U8" s="1"/>
      <c r="V8" s="1"/>
      <c r="W8" s="1"/>
      <c r="X8" s="1"/>
      <c r="Y8" s="1"/>
      <c r="Z8" s="1"/>
      <c r="AA8" s="1"/>
      <c r="AB8" s="1"/>
    </row>
    <row r="9" spans="1:28" ht="21" x14ac:dyDescent="0.35">
      <c r="A9" s="11">
        <v>8</v>
      </c>
      <c r="B9" s="11">
        <f t="shared" si="1"/>
        <v>64</v>
      </c>
      <c r="C9" s="11">
        <f t="shared" si="2"/>
        <v>64.50166112956812</v>
      </c>
      <c r="D9" s="3">
        <v>3.85</v>
      </c>
      <c r="E9" s="3">
        <v>28</v>
      </c>
      <c r="F9" s="3">
        <v>20</v>
      </c>
      <c r="G9" s="3">
        <v>16</v>
      </c>
      <c r="H9" s="20">
        <f t="shared" si="3"/>
        <v>8</v>
      </c>
      <c r="I9" s="20">
        <f t="shared" si="4"/>
        <v>16</v>
      </c>
      <c r="J9" s="21">
        <f t="shared" si="5"/>
        <v>0</v>
      </c>
      <c r="K9" s="17">
        <f t="shared" si="6"/>
        <v>24</v>
      </c>
      <c r="L9" s="17">
        <f t="shared" si="7"/>
        <v>12</v>
      </c>
      <c r="M9" s="17">
        <f t="shared" si="8"/>
        <v>16</v>
      </c>
      <c r="N9" s="18">
        <f t="shared" si="9"/>
        <v>0.5</v>
      </c>
      <c r="O9" s="18">
        <f t="shared" si="10"/>
        <v>1</v>
      </c>
      <c r="P9" s="18">
        <f t="shared" si="11"/>
        <v>0</v>
      </c>
      <c r="Q9" s="19">
        <f t="shared" si="12"/>
        <v>1.5</v>
      </c>
      <c r="R9" s="3">
        <f t="shared" si="13"/>
        <v>40</v>
      </c>
      <c r="S9" s="10">
        <f t="array" ref="S9">SUM((E9:G9-B9/3)^2)/(B9/3)</f>
        <v>3.4999999999999996</v>
      </c>
      <c r="T9" s="1"/>
      <c r="U9" s="1"/>
      <c r="V9" s="1"/>
      <c r="W9" s="1"/>
      <c r="X9" s="1"/>
      <c r="Y9" s="1"/>
      <c r="Z9" s="1"/>
      <c r="AA9" s="1"/>
      <c r="AB9" s="1"/>
    </row>
    <row r="10" spans="1:28" ht="21" x14ac:dyDescent="0.35">
      <c r="A10" s="11">
        <v>1</v>
      </c>
      <c r="B10" s="11">
        <f t="shared" si="1"/>
        <v>55</v>
      </c>
      <c r="C10" s="11">
        <f t="shared" si="2"/>
        <v>54.281917418130057</v>
      </c>
      <c r="D10" s="3">
        <v>3.24</v>
      </c>
      <c r="E10" s="3">
        <v>32</v>
      </c>
      <c r="F10" s="3">
        <v>12</v>
      </c>
      <c r="G10" s="3">
        <v>11</v>
      </c>
      <c r="H10" s="20">
        <f t="shared" si="3"/>
        <v>9</v>
      </c>
      <c r="I10" s="20">
        <f t="shared" si="4"/>
        <v>7</v>
      </c>
      <c r="J10" s="21">
        <f t="shared" si="5"/>
        <v>11</v>
      </c>
      <c r="K10" s="17">
        <f t="shared" si="6"/>
        <v>27</v>
      </c>
      <c r="L10" s="17">
        <f t="shared" si="7"/>
        <v>10</v>
      </c>
      <c r="M10" s="17">
        <f t="shared" si="8"/>
        <v>11</v>
      </c>
      <c r="N10" s="18">
        <f t="shared" si="9"/>
        <v>0.73636363636363633</v>
      </c>
      <c r="O10" s="18">
        <f t="shared" si="10"/>
        <v>0.22272727272727272</v>
      </c>
      <c r="P10" s="18">
        <f t="shared" si="11"/>
        <v>0.55000000000000004</v>
      </c>
      <c r="Q10" s="19">
        <f t="shared" si="12"/>
        <v>1.509090909090909</v>
      </c>
      <c r="R10" s="3">
        <f t="shared" si="13"/>
        <v>82</v>
      </c>
      <c r="S10" s="10">
        <f t="array" ref="S10">SUM((E10:G10-B10/3)^2)/(B10/3)</f>
        <v>15.309090909090909</v>
      </c>
      <c r="T10" s="1"/>
      <c r="U10" s="1"/>
      <c r="V10" s="1"/>
      <c r="W10" s="1"/>
      <c r="X10" s="1"/>
      <c r="Y10" s="1"/>
      <c r="Z10" s="1"/>
      <c r="AA10" s="1"/>
      <c r="AB10" s="1"/>
    </row>
    <row r="11" spans="1:28" ht="21" x14ac:dyDescent="0.35">
      <c r="A11" s="11">
        <v>11</v>
      </c>
      <c r="B11" s="11">
        <f t="shared" si="1"/>
        <v>61</v>
      </c>
      <c r="C11" s="11">
        <f t="shared" si="2"/>
        <v>60.648315140009501</v>
      </c>
      <c r="D11" s="3">
        <v>3.62</v>
      </c>
      <c r="E11" s="3">
        <v>34</v>
      </c>
      <c r="F11" s="3">
        <v>11</v>
      </c>
      <c r="G11" s="3">
        <v>16</v>
      </c>
      <c r="H11" s="20">
        <f t="shared" si="3"/>
        <v>7</v>
      </c>
      <c r="I11" s="20">
        <f t="shared" si="4"/>
        <v>17</v>
      </c>
      <c r="J11" s="21">
        <f t="shared" si="5"/>
        <v>3</v>
      </c>
      <c r="K11" s="17">
        <f t="shared" si="6"/>
        <v>27</v>
      </c>
      <c r="L11" s="17">
        <f t="shared" si="7"/>
        <v>12</v>
      </c>
      <c r="M11" s="17">
        <f t="shared" si="8"/>
        <v>17</v>
      </c>
      <c r="N11" s="18">
        <f t="shared" si="9"/>
        <v>0.40163934426229508</v>
      </c>
      <c r="O11" s="18">
        <f t="shared" si="10"/>
        <v>1.1844262295081966</v>
      </c>
      <c r="P11" s="18">
        <f t="shared" si="11"/>
        <v>3.6885245901639344E-2</v>
      </c>
      <c r="Q11" s="19">
        <f t="shared" si="12"/>
        <v>1.622950819672131</v>
      </c>
      <c r="R11" s="3">
        <f t="shared" si="13"/>
        <v>82</v>
      </c>
      <c r="S11" s="10">
        <f t="array" ref="S11">SUM((E11:G11-B11/3)^2)/(B11/3)</f>
        <v>14.393442622950822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21" x14ac:dyDescent="0.35">
      <c r="A12" s="11">
        <v>2</v>
      </c>
      <c r="B12" s="11">
        <f t="shared" si="1"/>
        <v>66</v>
      </c>
      <c r="C12" s="11">
        <f t="shared" si="2"/>
        <v>65.339345040341726</v>
      </c>
      <c r="D12" s="3">
        <v>3.9</v>
      </c>
      <c r="E12" s="3">
        <v>30</v>
      </c>
      <c r="F12" s="3">
        <v>15</v>
      </c>
      <c r="G12" s="3">
        <v>21</v>
      </c>
      <c r="H12" s="20">
        <f t="shared" si="3"/>
        <v>6</v>
      </c>
      <c r="I12" s="20">
        <f t="shared" si="4"/>
        <v>6</v>
      </c>
      <c r="J12" s="21">
        <f t="shared" si="5"/>
        <v>18</v>
      </c>
      <c r="K12" s="17">
        <f t="shared" si="6"/>
        <v>30</v>
      </c>
      <c r="L12" s="17">
        <f t="shared" si="7"/>
        <v>12</v>
      </c>
      <c r="M12" s="17">
        <f t="shared" si="8"/>
        <v>18</v>
      </c>
      <c r="N12" s="18">
        <f t="shared" si="9"/>
        <v>0.27272727272727271</v>
      </c>
      <c r="O12" s="18">
        <f t="shared" si="10"/>
        <v>0.13636363636363635</v>
      </c>
      <c r="P12" s="18">
        <f t="shared" si="11"/>
        <v>1.2272727272727273</v>
      </c>
      <c r="Q12" s="19">
        <f t="shared" si="12"/>
        <v>1.6363636363636362</v>
      </c>
      <c r="R12" s="3">
        <f t="shared" si="13"/>
        <v>48</v>
      </c>
      <c r="S12" s="10">
        <f t="array" ref="S12">SUM((E12:G12-B12/3)^2)/(B12/3)</f>
        <v>5.1818181818181817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21" x14ac:dyDescent="0.35">
      <c r="A13" s="11">
        <v>23</v>
      </c>
      <c r="B13" s="11">
        <f t="shared" si="1"/>
        <v>62</v>
      </c>
      <c r="C13" s="11">
        <f t="shared" si="2"/>
        <v>61.821072615092554</v>
      </c>
      <c r="D13" s="3">
        <v>3.69</v>
      </c>
      <c r="E13" s="3">
        <v>36</v>
      </c>
      <c r="F13" s="3">
        <v>12</v>
      </c>
      <c r="G13" s="3">
        <v>14</v>
      </c>
      <c r="H13" s="20">
        <f t="shared" si="3"/>
        <v>10</v>
      </c>
      <c r="I13" s="20">
        <f t="shared" si="4"/>
        <v>14</v>
      </c>
      <c r="J13" s="21">
        <f t="shared" si="5"/>
        <v>6</v>
      </c>
      <c r="K13" s="17">
        <f t="shared" si="6"/>
        <v>30</v>
      </c>
      <c r="L13" s="17">
        <f t="shared" si="7"/>
        <v>12</v>
      </c>
      <c r="M13" s="17">
        <f t="shared" si="8"/>
        <v>14</v>
      </c>
      <c r="N13" s="18">
        <f t="shared" si="9"/>
        <v>0.80645161290322576</v>
      </c>
      <c r="O13" s="18">
        <f t="shared" si="10"/>
        <v>0.79032258064516125</v>
      </c>
      <c r="P13" s="18">
        <f t="shared" si="11"/>
        <v>0.14516129032258066</v>
      </c>
      <c r="Q13" s="19">
        <f t="shared" si="12"/>
        <v>1.7419354838709677</v>
      </c>
      <c r="R13" s="3">
        <f t="shared" si="13"/>
        <v>92</v>
      </c>
      <c r="S13" s="10">
        <f t="array" ref="S13">SUM((E13:G13-B13/3)^2)/(B13/3)</f>
        <v>17.161290322580644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21" x14ac:dyDescent="0.35">
      <c r="A14" s="11">
        <v>4</v>
      </c>
      <c r="B14" s="11">
        <f t="shared" si="1"/>
        <v>67</v>
      </c>
      <c r="C14" s="11">
        <f t="shared" si="2"/>
        <v>67.014712861888952</v>
      </c>
      <c r="D14" s="3">
        <v>4</v>
      </c>
      <c r="E14" s="3">
        <v>33</v>
      </c>
      <c r="F14" s="3">
        <v>21</v>
      </c>
      <c r="G14" s="3">
        <v>13</v>
      </c>
      <c r="H14" s="20">
        <f t="shared" si="3"/>
        <v>1</v>
      </c>
      <c r="I14" s="20">
        <f t="shared" si="4"/>
        <v>17</v>
      </c>
      <c r="J14" s="21">
        <f t="shared" si="5"/>
        <v>15</v>
      </c>
      <c r="K14" s="17">
        <f t="shared" si="6"/>
        <v>33</v>
      </c>
      <c r="L14" s="17">
        <f t="shared" si="7"/>
        <v>9</v>
      </c>
      <c r="M14" s="17">
        <f t="shared" si="8"/>
        <v>17</v>
      </c>
      <c r="N14" s="18">
        <f t="shared" si="9"/>
        <v>7.462686567164179E-3</v>
      </c>
      <c r="O14" s="18">
        <f t="shared" si="10"/>
        <v>1.0783582089552239</v>
      </c>
      <c r="P14" s="18">
        <f t="shared" si="11"/>
        <v>0.83955223880597019</v>
      </c>
      <c r="Q14" s="19">
        <f t="shared" si="12"/>
        <v>1.9253731343283582</v>
      </c>
      <c r="R14" s="3">
        <f t="shared" si="13"/>
        <v>64</v>
      </c>
      <c r="S14" s="10">
        <f t="array" ref="S14">SUM((E14:G14-B14/3)^2)/(B14/3)</f>
        <v>9.0746268656716413</v>
      </c>
      <c r="T14" s="1"/>
      <c r="U14" s="1"/>
      <c r="V14" s="1"/>
      <c r="W14" s="1"/>
      <c r="X14" s="1"/>
      <c r="Y14" s="1"/>
      <c r="Z14" s="1"/>
      <c r="AA14" s="1"/>
      <c r="AB14" s="1"/>
    </row>
    <row r="15" spans="1:28" ht="21" x14ac:dyDescent="0.35">
      <c r="A15" s="11">
        <v>21</v>
      </c>
      <c r="B15" s="11">
        <f t="shared" si="1"/>
        <v>51</v>
      </c>
      <c r="C15" s="11">
        <f t="shared" si="2"/>
        <v>50.763644992880877</v>
      </c>
      <c r="D15" s="3">
        <v>3.03</v>
      </c>
      <c r="E15" s="3">
        <v>26</v>
      </c>
      <c r="F15" s="3">
        <v>9</v>
      </c>
      <c r="G15" s="3">
        <v>16</v>
      </c>
      <c r="H15" s="20">
        <f t="shared" si="3"/>
        <v>1</v>
      </c>
      <c r="I15" s="20">
        <f t="shared" si="4"/>
        <v>15</v>
      </c>
      <c r="J15" s="21">
        <f t="shared" si="5"/>
        <v>13</v>
      </c>
      <c r="K15" s="17">
        <f t="shared" si="6"/>
        <v>29</v>
      </c>
      <c r="L15" s="17">
        <f t="shared" si="7"/>
        <v>8</v>
      </c>
      <c r="M15" s="17">
        <f t="shared" si="8"/>
        <v>15</v>
      </c>
      <c r="N15" s="18">
        <f t="shared" si="9"/>
        <v>9.8039215686274508E-3</v>
      </c>
      <c r="O15" s="18">
        <f t="shared" si="10"/>
        <v>1.1029411764705883</v>
      </c>
      <c r="P15" s="18">
        <f t="shared" si="11"/>
        <v>0.82843137254901966</v>
      </c>
      <c r="Q15" s="19">
        <f t="shared" si="12"/>
        <v>1.9411764705882355</v>
      </c>
      <c r="R15" s="3">
        <f t="shared" si="13"/>
        <v>54</v>
      </c>
      <c r="S15" s="10">
        <f t="array" ref="S15">SUM((E15:G15-B15/3)^2)/(B15/3)</f>
        <v>8.5882352941176467</v>
      </c>
      <c r="T15" s="1"/>
      <c r="U15" s="1"/>
      <c r="V15" s="1"/>
      <c r="W15" s="1"/>
      <c r="X15" s="1"/>
      <c r="Y15" s="1"/>
      <c r="Z15" s="1"/>
      <c r="AA15" s="1"/>
      <c r="AB15" s="1"/>
    </row>
    <row r="16" spans="1:28" ht="21" x14ac:dyDescent="0.35">
      <c r="A16" s="11">
        <v>15</v>
      </c>
      <c r="B16" s="11">
        <f t="shared" si="1"/>
        <v>60</v>
      </c>
      <c r="C16" s="11">
        <f t="shared" si="2"/>
        <v>59.308020882771721</v>
      </c>
      <c r="D16" s="3">
        <v>3.54</v>
      </c>
      <c r="E16" s="3">
        <v>35</v>
      </c>
      <c r="F16" s="3">
        <v>11</v>
      </c>
      <c r="G16" s="3">
        <v>14</v>
      </c>
      <c r="H16" s="20">
        <f t="shared" si="3"/>
        <v>10</v>
      </c>
      <c r="I16" s="20">
        <f t="shared" si="4"/>
        <v>16</v>
      </c>
      <c r="J16" s="21">
        <f t="shared" si="5"/>
        <v>4</v>
      </c>
      <c r="K16" s="17">
        <f t="shared" si="6"/>
        <v>30</v>
      </c>
      <c r="L16" s="17">
        <f t="shared" si="7"/>
        <v>13</v>
      </c>
      <c r="M16" s="17">
        <f t="shared" si="8"/>
        <v>16</v>
      </c>
      <c r="N16" s="18">
        <f t="shared" si="9"/>
        <v>0.83333333333333337</v>
      </c>
      <c r="O16" s="18">
        <f t="shared" si="10"/>
        <v>1.0666666666666667</v>
      </c>
      <c r="P16" s="18">
        <f t="shared" si="11"/>
        <v>6.6666666666666666E-2</v>
      </c>
      <c r="Q16" s="19">
        <f t="shared" si="12"/>
        <v>1.9666666666666666</v>
      </c>
      <c r="R16" s="3">
        <f t="shared" si="13"/>
        <v>90</v>
      </c>
      <c r="S16" s="10">
        <f t="array" ref="S16">SUM((E16:G16-B16/3)^2)/(B16/3)</f>
        <v>17.100000000000001</v>
      </c>
      <c r="T16" s="1"/>
      <c r="U16" s="1"/>
      <c r="V16" s="1"/>
      <c r="W16" s="1"/>
      <c r="X16" s="1"/>
      <c r="Y16" s="1"/>
      <c r="Z16" s="1"/>
      <c r="AA16" s="1"/>
      <c r="AB16" s="1"/>
    </row>
    <row r="17" spans="1:28" ht="21" x14ac:dyDescent="0.35">
      <c r="A17" s="11">
        <v>24</v>
      </c>
      <c r="B17" s="11">
        <f t="shared" si="1"/>
        <v>82</v>
      </c>
      <c r="C17" s="11">
        <f t="shared" si="2"/>
        <v>82.428096820123415</v>
      </c>
      <c r="D17" s="3">
        <v>4.92</v>
      </c>
      <c r="E17" s="3">
        <v>38</v>
      </c>
      <c r="F17" s="3">
        <v>18</v>
      </c>
      <c r="G17" s="3">
        <v>26</v>
      </c>
      <c r="H17" s="20">
        <f t="shared" si="3"/>
        <v>6</v>
      </c>
      <c r="I17" s="20">
        <f t="shared" si="4"/>
        <v>10</v>
      </c>
      <c r="J17" s="21">
        <f t="shared" si="5"/>
        <v>22</v>
      </c>
      <c r="K17" s="17">
        <f t="shared" si="6"/>
        <v>38</v>
      </c>
      <c r="L17" s="17">
        <f t="shared" si="7"/>
        <v>14</v>
      </c>
      <c r="M17" s="17">
        <f t="shared" si="8"/>
        <v>22</v>
      </c>
      <c r="N17" s="18">
        <f t="shared" si="9"/>
        <v>0.21951219512195122</v>
      </c>
      <c r="O17" s="18">
        <f t="shared" si="10"/>
        <v>0.3048780487804878</v>
      </c>
      <c r="P17" s="18">
        <f t="shared" si="11"/>
        <v>1.475609756097561</v>
      </c>
      <c r="Q17" s="19">
        <f t="shared" si="12"/>
        <v>2</v>
      </c>
      <c r="R17" s="3">
        <f t="shared" si="13"/>
        <v>64</v>
      </c>
      <c r="S17" s="10">
        <f t="array" ref="S17">SUM((E17:G17-B17/3)^2)/(B17/3)</f>
        <v>7.4146341463414638</v>
      </c>
      <c r="T17" s="1"/>
      <c r="U17" s="1"/>
      <c r="V17" s="1"/>
      <c r="W17" s="1"/>
      <c r="X17" s="1"/>
      <c r="Y17" s="1"/>
      <c r="Z17" s="1"/>
      <c r="AA17" s="1"/>
      <c r="AB17" s="1"/>
    </row>
    <row r="18" spans="1:28" ht="21" x14ac:dyDescent="0.35">
      <c r="A18" s="11">
        <v>10</v>
      </c>
      <c r="B18" s="11">
        <f t="shared" si="1"/>
        <v>67</v>
      </c>
      <c r="C18" s="11">
        <f t="shared" si="2"/>
        <v>67.014712861888952</v>
      </c>
      <c r="D18" s="3">
        <v>4</v>
      </c>
      <c r="E18" s="3">
        <v>29</v>
      </c>
      <c r="F18" s="3">
        <v>15</v>
      </c>
      <c r="G18" s="3">
        <v>23</v>
      </c>
      <c r="H18" s="20">
        <f t="shared" si="3"/>
        <v>9</v>
      </c>
      <c r="I18" s="20">
        <f t="shared" si="4"/>
        <v>7</v>
      </c>
      <c r="J18" s="21">
        <f t="shared" si="5"/>
        <v>25</v>
      </c>
      <c r="K18" s="17">
        <f t="shared" si="6"/>
        <v>41</v>
      </c>
      <c r="L18" s="17">
        <f t="shared" si="7"/>
        <v>17</v>
      </c>
      <c r="M18" s="17">
        <f t="shared" si="8"/>
        <v>25</v>
      </c>
      <c r="N18" s="18">
        <f t="shared" si="9"/>
        <v>0.60447761194029848</v>
      </c>
      <c r="O18" s="18">
        <f t="shared" si="10"/>
        <v>0.18283582089552239</v>
      </c>
      <c r="P18" s="18">
        <f t="shared" si="11"/>
        <v>2.3320895522388061</v>
      </c>
      <c r="Q18" s="19">
        <f t="shared" si="12"/>
        <v>3.1194029850746272</v>
      </c>
      <c r="R18" s="3">
        <f t="shared" si="13"/>
        <v>44</v>
      </c>
      <c r="S18" s="10">
        <f t="array" ref="S18">SUM((E18:G18-B18/3)^2)/(B18/3)</f>
        <v>4.4179104477611935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21" x14ac:dyDescent="0.35">
      <c r="A19" s="11">
        <v>5</v>
      </c>
      <c r="B19" s="11">
        <f t="shared" si="1"/>
        <v>52</v>
      </c>
      <c r="C19" s="11">
        <f t="shared" si="2"/>
        <v>52.60654959658283</v>
      </c>
      <c r="D19" s="3">
        <v>3.14</v>
      </c>
      <c r="E19" s="3">
        <v>25</v>
      </c>
      <c r="F19" s="3">
        <v>18</v>
      </c>
      <c r="G19" s="3">
        <v>9</v>
      </c>
      <c r="H19" s="20">
        <f t="shared" si="3"/>
        <v>2</v>
      </c>
      <c r="I19" s="20">
        <f t="shared" si="4"/>
        <v>20</v>
      </c>
      <c r="J19" s="21">
        <f t="shared" si="5"/>
        <v>16</v>
      </c>
      <c r="K19" s="17">
        <f t="shared" si="6"/>
        <v>38</v>
      </c>
      <c r="L19" s="17">
        <f t="shared" si="7"/>
        <v>11</v>
      </c>
      <c r="M19" s="17">
        <f t="shared" si="8"/>
        <v>20</v>
      </c>
      <c r="N19" s="18">
        <f t="shared" si="9"/>
        <v>3.8461538461538464E-2</v>
      </c>
      <c r="O19" s="18">
        <f t="shared" si="10"/>
        <v>1.9230769230769231</v>
      </c>
      <c r="P19" s="18">
        <f t="shared" si="11"/>
        <v>1.2307692307692308</v>
      </c>
      <c r="Q19" s="19">
        <f t="shared" si="12"/>
        <v>3.1923076923076925</v>
      </c>
      <c r="R19" s="3">
        <f t="shared" si="13"/>
        <v>50</v>
      </c>
      <c r="S19" s="10">
        <f t="array" ref="S19">SUM((E19:G19-B19/3)^2)/(B19/3)</f>
        <v>7.4230769230769234</v>
      </c>
      <c r="T19" s="1"/>
      <c r="U19" s="1"/>
      <c r="V19" s="1"/>
      <c r="W19" s="1"/>
      <c r="X19" s="1"/>
      <c r="Y19" s="1"/>
      <c r="Z19" s="1"/>
      <c r="AA19" s="1"/>
      <c r="AB19" s="1"/>
    </row>
    <row r="20" spans="1:28" ht="21" x14ac:dyDescent="0.35">
      <c r="A20" s="11">
        <v>3</v>
      </c>
      <c r="B20" s="11">
        <f t="shared" si="1"/>
        <v>66</v>
      </c>
      <c r="C20" s="11">
        <f t="shared" si="2"/>
        <v>64.83673469387756</v>
      </c>
      <c r="D20" s="3">
        <v>3.87</v>
      </c>
      <c r="E20" s="3">
        <v>36</v>
      </c>
      <c r="F20" s="3">
        <v>10</v>
      </c>
      <c r="G20" s="3">
        <v>20</v>
      </c>
      <c r="H20" s="20">
        <f t="shared" si="3"/>
        <v>6</v>
      </c>
      <c r="I20" s="20">
        <f t="shared" si="4"/>
        <v>26</v>
      </c>
      <c r="J20" s="21">
        <f t="shared" si="5"/>
        <v>14</v>
      </c>
      <c r="K20" s="17">
        <f t="shared" si="6"/>
        <v>46</v>
      </c>
      <c r="L20" s="17">
        <f t="shared" si="7"/>
        <v>16</v>
      </c>
      <c r="M20" s="17">
        <f t="shared" si="8"/>
        <v>26</v>
      </c>
      <c r="N20" s="18">
        <f t="shared" si="9"/>
        <v>0.27272727272727271</v>
      </c>
      <c r="O20" s="18">
        <f t="shared" si="10"/>
        <v>2.5606060606060606</v>
      </c>
      <c r="P20" s="18">
        <f t="shared" si="11"/>
        <v>0.74242424242424243</v>
      </c>
      <c r="Q20" s="19">
        <f t="shared" si="12"/>
        <v>3.5757575757575752</v>
      </c>
      <c r="R20" s="3">
        <f t="shared" si="13"/>
        <v>84</v>
      </c>
      <c r="S20" s="10">
        <f t="array" ref="S20">SUM((E20:G20-B20/3)^2)/(B20/3)</f>
        <v>15.636363636363637</v>
      </c>
      <c r="T20" s="1"/>
      <c r="U20" s="1"/>
      <c r="V20" s="1"/>
      <c r="W20" s="1"/>
      <c r="X20" s="1"/>
      <c r="Y20" s="1"/>
      <c r="Z20" s="1"/>
      <c r="AA20" s="1"/>
      <c r="AB20" s="1"/>
    </row>
    <row r="21" spans="1:28" ht="21" x14ac:dyDescent="0.35">
      <c r="A21" s="11">
        <v>9</v>
      </c>
      <c r="B21" s="11">
        <f t="shared" si="1"/>
        <v>68</v>
      </c>
      <c r="C21" s="11">
        <f t="shared" si="2"/>
        <v>67.684859990507846</v>
      </c>
      <c r="D21" s="3">
        <v>4.04</v>
      </c>
      <c r="E21" s="3">
        <v>42</v>
      </c>
      <c r="F21" s="3">
        <v>13</v>
      </c>
      <c r="G21" s="3">
        <v>13</v>
      </c>
      <c r="H21" s="20">
        <f t="shared" si="3"/>
        <v>16</v>
      </c>
      <c r="I21" s="20">
        <f t="shared" si="4"/>
        <v>16</v>
      </c>
      <c r="J21" s="21">
        <f t="shared" si="5"/>
        <v>16</v>
      </c>
      <c r="K21" s="17">
        <f t="shared" si="6"/>
        <v>48</v>
      </c>
      <c r="L21" s="17">
        <f t="shared" si="7"/>
        <v>16</v>
      </c>
      <c r="M21" s="17">
        <f t="shared" si="8"/>
        <v>16</v>
      </c>
      <c r="N21" s="18">
        <f t="shared" si="9"/>
        <v>1.8823529411764706</v>
      </c>
      <c r="O21" s="18">
        <f t="shared" si="10"/>
        <v>0.94117647058823528</v>
      </c>
      <c r="P21" s="18">
        <f t="shared" si="11"/>
        <v>0.94117647058823528</v>
      </c>
      <c r="Q21" s="19">
        <f t="shared" si="12"/>
        <v>3.7647058823529411</v>
      </c>
      <c r="R21" s="3">
        <f t="shared" si="13"/>
        <v>116</v>
      </c>
      <c r="S21" s="10">
        <f t="array" ref="S21">SUM((E21:G21-B21/3)^2)/(B21/3)</f>
        <v>24.735294117647054</v>
      </c>
      <c r="T21" s="1"/>
      <c r="U21" s="1"/>
      <c r="V21" s="1"/>
      <c r="W21" s="1"/>
      <c r="X21" s="1"/>
      <c r="Y21" s="1"/>
      <c r="Z21" s="1"/>
      <c r="AA21" s="1"/>
      <c r="AB21" s="1"/>
    </row>
    <row r="22" spans="1:28" ht="21" x14ac:dyDescent="0.35">
      <c r="A22" s="11">
        <v>22</v>
      </c>
      <c r="B22" s="11">
        <f t="shared" si="1"/>
        <v>51</v>
      </c>
      <c r="C22" s="11">
        <f t="shared" si="2"/>
        <v>50.931181775035604</v>
      </c>
      <c r="D22" s="3">
        <v>3.04</v>
      </c>
      <c r="E22" s="3">
        <v>31</v>
      </c>
      <c r="F22" s="3">
        <v>7</v>
      </c>
      <c r="G22" s="3">
        <v>13</v>
      </c>
      <c r="H22" s="20">
        <f t="shared" si="3"/>
        <v>11</v>
      </c>
      <c r="I22" s="20">
        <f t="shared" si="4"/>
        <v>23</v>
      </c>
      <c r="J22" s="21">
        <f t="shared" si="5"/>
        <v>1</v>
      </c>
      <c r="K22" s="17">
        <f t="shared" si="6"/>
        <v>35</v>
      </c>
      <c r="L22" s="17">
        <f t="shared" si="7"/>
        <v>17</v>
      </c>
      <c r="M22" s="17">
        <f t="shared" si="8"/>
        <v>23</v>
      </c>
      <c r="N22" s="18">
        <f t="shared" si="9"/>
        <v>1.1862745098039216</v>
      </c>
      <c r="O22" s="18">
        <f t="shared" si="10"/>
        <v>2.5931372549019609</v>
      </c>
      <c r="P22" s="18">
        <f t="shared" si="11"/>
        <v>4.9019607843137254E-3</v>
      </c>
      <c r="Q22" s="19">
        <f t="shared" si="12"/>
        <v>3.784313725490196</v>
      </c>
      <c r="R22" s="3">
        <f t="shared" si="13"/>
        <v>84</v>
      </c>
      <c r="S22" s="10">
        <f t="array" ref="S22">SUM((E22:G22-B22/3)^2)/(B22/3)</f>
        <v>18.352941176470587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21" x14ac:dyDescent="0.35">
      <c r="A23" s="11">
        <v>13</v>
      </c>
      <c r="B23" s="11">
        <f t="shared" si="1"/>
        <v>58</v>
      </c>
      <c r="C23" s="11">
        <f t="shared" si="2"/>
        <v>58.470336971998115</v>
      </c>
      <c r="D23" s="3">
        <v>3.49</v>
      </c>
      <c r="E23" s="3">
        <v>34</v>
      </c>
      <c r="F23" s="3">
        <v>8</v>
      </c>
      <c r="G23" s="3">
        <v>16</v>
      </c>
      <c r="H23" s="20">
        <f t="shared" si="3"/>
        <v>10</v>
      </c>
      <c r="I23" s="20">
        <f t="shared" si="4"/>
        <v>26</v>
      </c>
      <c r="J23" s="21">
        <f t="shared" si="5"/>
        <v>6</v>
      </c>
      <c r="K23" s="17">
        <f t="shared" si="6"/>
        <v>42</v>
      </c>
      <c r="L23" s="17">
        <f t="shared" si="7"/>
        <v>18</v>
      </c>
      <c r="M23" s="17">
        <f t="shared" si="8"/>
        <v>26</v>
      </c>
      <c r="N23" s="18">
        <f t="shared" si="9"/>
        <v>0.86206896551724133</v>
      </c>
      <c r="O23" s="18">
        <f t="shared" si="10"/>
        <v>2.9137931034482758</v>
      </c>
      <c r="P23" s="18">
        <f t="shared" si="11"/>
        <v>0.15517241379310345</v>
      </c>
      <c r="Q23" s="19">
        <f t="shared" si="12"/>
        <v>3.9310344827586206</v>
      </c>
      <c r="R23" s="3">
        <f t="shared" si="13"/>
        <v>88</v>
      </c>
      <c r="S23" s="10">
        <f t="array" ref="S23">SUM((E23:G23-B23/3)^2)/(B23/3)</f>
        <v>18.344827586206897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21" x14ac:dyDescent="0.35">
      <c r="A24" s="11">
        <v>25</v>
      </c>
      <c r="B24" s="11">
        <f t="shared" si="1"/>
        <v>60</v>
      </c>
      <c r="C24" s="11">
        <f t="shared" si="2"/>
        <v>59.810631229235888</v>
      </c>
      <c r="D24" s="3">
        <v>3.57</v>
      </c>
      <c r="E24" s="3">
        <v>31</v>
      </c>
      <c r="F24" s="3">
        <v>9</v>
      </c>
      <c r="G24" s="3">
        <v>20</v>
      </c>
      <c r="H24" s="20">
        <f t="shared" si="3"/>
        <v>2</v>
      </c>
      <c r="I24" s="20">
        <f t="shared" si="4"/>
        <v>24</v>
      </c>
      <c r="J24" s="21">
        <f t="shared" si="5"/>
        <v>20</v>
      </c>
      <c r="K24" s="17">
        <f t="shared" si="6"/>
        <v>46</v>
      </c>
      <c r="L24" s="17">
        <f t="shared" si="7"/>
        <v>13</v>
      </c>
      <c r="M24" s="17">
        <f t="shared" si="8"/>
        <v>24</v>
      </c>
      <c r="N24" s="18">
        <f t="shared" si="9"/>
        <v>3.3333333333333333E-2</v>
      </c>
      <c r="O24" s="18">
        <f t="shared" si="10"/>
        <v>2.4</v>
      </c>
      <c r="P24" s="18">
        <f t="shared" si="11"/>
        <v>1.6666666666666667</v>
      </c>
      <c r="Q24" s="19">
        <f t="shared" si="12"/>
        <v>4.0999999999999996</v>
      </c>
      <c r="R24" s="3">
        <f t="shared" si="13"/>
        <v>66</v>
      </c>
      <c r="S24" s="10">
        <f t="array" ref="S24">SUM((E24:G24-B24/3)^2)/(B24/3)</f>
        <v>12.1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21" x14ac:dyDescent="0.35">
      <c r="A25" s="11">
        <v>6</v>
      </c>
      <c r="B25" s="11">
        <f t="shared" si="1"/>
        <v>58</v>
      </c>
      <c r="C25" s="11">
        <f t="shared" si="2"/>
        <v>57.967726625533942</v>
      </c>
      <c r="D25" s="3">
        <v>3.46</v>
      </c>
      <c r="E25" s="3">
        <v>37</v>
      </c>
      <c r="F25" s="3">
        <v>13</v>
      </c>
      <c r="G25" s="3">
        <v>8</v>
      </c>
      <c r="H25" s="20">
        <f t="shared" si="3"/>
        <v>16</v>
      </c>
      <c r="I25" s="20">
        <f t="shared" si="4"/>
        <v>6</v>
      </c>
      <c r="J25" s="21">
        <f t="shared" si="5"/>
        <v>26</v>
      </c>
      <c r="K25" s="17">
        <f t="shared" si="6"/>
        <v>48</v>
      </c>
      <c r="L25" s="17">
        <f t="shared" si="7"/>
        <v>21</v>
      </c>
      <c r="M25" s="17">
        <f t="shared" si="8"/>
        <v>26</v>
      </c>
      <c r="N25" s="18">
        <f t="shared" si="9"/>
        <v>2.2068965517241379</v>
      </c>
      <c r="O25" s="18">
        <f t="shared" si="10"/>
        <v>0.15517241379310345</v>
      </c>
      <c r="P25" s="18">
        <f t="shared" si="11"/>
        <v>2.9137931034482758</v>
      </c>
      <c r="Q25" s="19">
        <f t="shared" si="12"/>
        <v>5.2758620689655178</v>
      </c>
      <c r="R25" s="3">
        <f t="shared" si="13"/>
        <v>106</v>
      </c>
      <c r="S25" s="10">
        <f t="array" ref="S25">SUM((E25:G25-B25/3)^2)/(B25/3)</f>
        <v>24.862068965517242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21" x14ac:dyDescent="0.35">
      <c r="A26" s="11">
        <v>16</v>
      </c>
      <c r="B26" s="11">
        <f t="shared" si="1"/>
        <v>67</v>
      </c>
      <c r="C26" s="11">
        <f t="shared" si="2"/>
        <v>66.512102515424786</v>
      </c>
      <c r="D26" s="3">
        <v>3.97</v>
      </c>
      <c r="E26" s="3">
        <v>42</v>
      </c>
      <c r="F26" s="3">
        <v>9</v>
      </c>
      <c r="G26" s="3">
        <v>16</v>
      </c>
      <c r="H26" s="20">
        <f t="shared" si="3"/>
        <v>17</v>
      </c>
      <c r="I26" s="20">
        <f t="shared" si="4"/>
        <v>31</v>
      </c>
      <c r="J26" s="21">
        <f t="shared" si="5"/>
        <v>3</v>
      </c>
      <c r="K26" s="17">
        <f t="shared" si="6"/>
        <v>51</v>
      </c>
      <c r="L26" s="17">
        <f t="shared" si="7"/>
        <v>24</v>
      </c>
      <c r="M26" s="17">
        <f t="shared" si="8"/>
        <v>31</v>
      </c>
      <c r="N26" s="18">
        <f t="shared" si="9"/>
        <v>2.1567164179104479</v>
      </c>
      <c r="O26" s="18">
        <f t="shared" si="10"/>
        <v>3.5858208955223883</v>
      </c>
      <c r="P26" s="18">
        <f t="shared" si="11"/>
        <v>3.3582089552238806E-2</v>
      </c>
      <c r="Q26" s="19">
        <f t="shared" si="12"/>
        <v>5.7761194029850742</v>
      </c>
      <c r="R26" s="3">
        <f t="shared" si="13"/>
        <v>118</v>
      </c>
      <c r="S26" s="10">
        <f t="array" ref="S26">SUM((E26:G26-B26/3)^2)/(B26/3)</f>
        <v>27.074626865671643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21" x14ac:dyDescent="0.35">
      <c r="A27" s="11">
        <v>12</v>
      </c>
      <c r="B27" s="11">
        <f t="shared" si="1"/>
        <v>66</v>
      </c>
      <c r="C27" s="11">
        <f t="shared" si="2"/>
        <v>65.339345040341726</v>
      </c>
      <c r="D27" s="3">
        <v>3.9</v>
      </c>
      <c r="E27" s="3">
        <v>32</v>
      </c>
      <c r="F27" s="3">
        <v>10</v>
      </c>
      <c r="G27" s="3">
        <v>24</v>
      </c>
      <c r="H27" s="20">
        <f t="shared" si="3"/>
        <v>2</v>
      </c>
      <c r="I27" s="20">
        <f t="shared" si="4"/>
        <v>26</v>
      </c>
      <c r="J27" s="21">
        <f t="shared" si="5"/>
        <v>30</v>
      </c>
      <c r="K27" s="17">
        <f t="shared" si="6"/>
        <v>58</v>
      </c>
      <c r="L27" s="17">
        <f t="shared" si="7"/>
        <v>16</v>
      </c>
      <c r="M27" s="17">
        <f t="shared" si="8"/>
        <v>30</v>
      </c>
      <c r="N27" s="18">
        <f t="shared" si="9"/>
        <v>3.0303030303030304E-2</v>
      </c>
      <c r="O27" s="18">
        <f t="shared" si="10"/>
        <v>2.5606060606060606</v>
      </c>
      <c r="P27" s="18">
        <f t="shared" si="11"/>
        <v>3.4090909090909092</v>
      </c>
      <c r="Q27" s="19">
        <f t="shared" si="12"/>
        <v>6</v>
      </c>
      <c r="R27" s="3">
        <f t="shared" si="13"/>
        <v>72</v>
      </c>
      <c r="S27" s="10">
        <f t="array" ref="S27">SUM((E27:G27-B27/3)^2)/(B27/3)</f>
        <v>11.272727272727273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 ht="21" x14ac:dyDescent="0.35">
      <c r="A28" s="11">
        <v>14</v>
      </c>
      <c r="B28" s="11">
        <f t="shared" si="1"/>
        <v>71</v>
      </c>
      <c r="C28" s="11">
        <f t="shared" si="2"/>
        <v>70.532985287138118</v>
      </c>
      <c r="D28" s="3">
        <v>4.21</v>
      </c>
      <c r="E28" s="3">
        <v>29</v>
      </c>
      <c r="F28" s="3">
        <v>15</v>
      </c>
      <c r="G28" s="3">
        <v>27</v>
      </c>
      <c r="H28" s="20">
        <f t="shared" si="3"/>
        <v>13</v>
      </c>
      <c r="I28" s="20">
        <f t="shared" si="4"/>
        <v>11</v>
      </c>
      <c r="J28" s="21">
        <f t="shared" si="5"/>
        <v>37</v>
      </c>
      <c r="K28" s="17">
        <f t="shared" si="6"/>
        <v>61</v>
      </c>
      <c r="L28" s="17">
        <f t="shared" si="7"/>
        <v>25</v>
      </c>
      <c r="M28" s="17">
        <f t="shared" si="8"/>
        <v>37</v>
      </c>
      <c r="N28" s="18">
        <f t="shared" si="9"/>
        <v>1.1901408450704225</v>
      </c>
      <c r="O28" s="18">
        <f t="shared" si="10"/>
        <v>0.426056338028169</v>
      </c>
      <c r="P28" s="18">
        <f t="shared" si="11"/>
        <v>4.820422535211268</v>
      </c>
      <c r="Q28" s="19">
        <f t="shared" si="12"/>
        <v>6.4366197183098599</v>
      </c>
      <c r="R28" s="3">
        <f t="shared" si="13"/>
        <v>52</v>
      </c>
      <c r="S28" s="10">
        <f t="array" ref="S28">SUM((E28:G28-B28/3)^2)/(B28/3)</f>
        <v>4.845070422535211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21" x14ac:dyDescent="0.35">
      <c r="A29" s="11">
        <v>26</v>
      </c>
      <c r="B29" s="11">
        <f t="shared" si="1"/>
        <v>68</v>
      </c>
      <c r="C29" s="11">
        <f t="shared" si="2"/>
        <v>67.852396772662559</v>
      </c>
      <c r="D29" s="3">
        <v>4.05</v>
      </c>
      <c r="E29" s="3">
        <v>33</v>
      </c>
      <c r="F29" s="3">
        <v>10</v>
      </c>
      <c r="G29" s="3">
        <v>25</v>
      </c>
      <c r="H29" s="20">
        <f t="shared" si="3"/>
        <v>2</v>
      </c>
      <c r="I29" s="20">
        <f t="shared" si="4"/>
        <v>28</v>
      </c>
      <c r="J29" s="21">
        <f t="shared" si="5"/>
        <v>32</v>
      </c>
      <c r="K29" s="17">
        <f t="shared" si="6"/>
        <v>62</v>
      </c>
      <c r="L29" s="17">
        <f t="shared" si="7"/>
        <v>17</v>
      </c>
      <c r="M29" s="17">
        <f t="shared" si="8"/>
        <v>32</v>
      </c>
      <c r="N29" s="18">
        <f t="shared" si="9"/>
        <v>2.9411764705882353E-2</v>
      </c>
      <c r="O29" s="18">
        <f t="shared" si="10"/>
        <v>2.8823529411764706</v>
      </c>
      <c r="P29" s="18">
        <f t="shared" si="11"/>
        <v>3.7647058823529411</v>
      </c>
      <c r="Q29" s="19">
        <f t="shared" si="12"/>
        <v>6.6764705882352935</v>
      </c>
      <c r="R29" s="3">
        <f t="shared" si="13"/>
        <v>76</v>
      </c>
      <c r="S29" s="10">
        <f t="array" ref="S29">SUM((E29:G29-B29/3)^2)/(B29/3)</f>
        <v>12.029411764705882</v>
      </c>
      <c r="T29" s="1"/>
      <c r="U29" s="1"/>
      <c r="V29" s="1"/>
      <c r="W29" s="1"/>
      <c r="X29" s="1"/>
      <c r="Y29" s="1"/>
      <c r="Z29" s="1"/>
      <c r="AA29" s="1"/>
      <c r="AB29" s="1"/>
    </row>
    <row r="30" spans="1:28" ht="21" hidden="1" x14ac:dyDescent="0.35">
      <c r="A30" s="3" t="s">
        <v>38</v>
      </c>
      <c r="B30" s="3">
        <f t="shared" ref="B30:B31" si="14">SUM(E30:G30)</f>
        <v>57</v>
      </c>
      <c r="C30" s="3">
        <f t="shared" ref="C30:C31" si="15">D30/A$1</f>
        <v>61.988609397247281</v>
      </c>
      <c r="D30" s="3">
        <v>3.7</v>
      </c>
      <c r="E30" s="3">
        <v>22</v>
      </c>
      <c r="F30" s="3">
        <v>15</v>
      </c>
      <c r="G30" s="3">
        <v>20</v>
      </c>
      <c r="H30" s="4">
        <f t="shared" si="3"/>
        <v>13</v>
      </c>
      <c r="I30" s="5">
        <f t="shared" si="4"/>
        <v>3</v>
      </c>
      <c r="J30" s="6">
        <f t="shared" si="5"/>
        <v>23</v>
      </c>
      <c r="K30" s="8">
        <f t="shared" ref="K30:K31" si="16">SUM(H30:J30)</f>
        <v>39</v>
      </c>
      <c r="L30" s="9"/>
      <c r="M30" s="9"/>
      <c r="N30" s="9">
        <f t="shared" si="9"/>
        <v>1.4824561403508771</v>
      </c>
      <c r="O30" s="9">
        <f t="shared" si="10"/>
        <v>3.9473684210526314E-2</v>
      </c>
      <c r="P30" s="9">
        <f t="shared" si="11"/>
        <v>2.3201754385964914</v>
      </c>
      <c r="Q30" s="10">
        <f t="shared" ref="Q30" si="17">SUM(N30:P30)</f>
        <v>3.8421052631578947</v>
      </c>
      <c r="R30" s="3">
        <f t="shared" si="13"/>
        <v>24</v>
      </c>
      <c r="S30" s="10">
        <f t="array" ref="S30">SUM((E30:G30-B30/3)^2)/(B30/3)</f>
        <v>1.368421052631579</v>
      </c>
      <c r="T30" s="1"/>
      <c r="U30" s="1"/>
      <c r="V30" s="1"/>
      <c r="W30" s="1"/>
      <c r="X30" s="1"/>
      <c r="Y30" s="1"/>
      <c r="Z30" s="1"/>
      <c r="AA30" s="1"/>
      <c r="AB30" s="1"/>
    </row>
    <row r="31" spans="1:28" ht="21" hidden="1" x14ac:dyDescent="0.35">
      <c r="A31" s="3" t="s">
        <v>39</v>
      </c>
      <c r="B31" s="3">
        <f t="shared" si="14"/>
        <v>73</v>
      </c>
      <c r="C31" s="3">
        <f t="shared" si="15"/>
        <v>73.381110583768404</v>
      </c>
      <c r="D31" s="3">
        <v>4.38</v>
      </c>
      <c r="E31" s="3">
        <v>33</v>
      </c>
      <c r="F31" s="3">
        <v>16</v>
      </c>
      <c r="G31" s="3">
        <v>24</v>
      </c>
      <c r="H31" s="4">
        <f t="shared" si="3"/>
        <v>7</v>
      </c>
      <c r="I31" s="5">
        <f t="shared" si="4"/>
        <v>9</v>
      </c>
      <c r="J31" s="6">
        <f t="shared" si="5"/>
        <v>23</v>
      </c>
      <c r="K31" s="8">
        <f t="shared" si="16"/>
        <v>39</v>
      </c>
      <c r="L31" s="3"/>
      <c r="M31" s="3"/>
      <c r="N31" s="3"/>
      <c r="O31" s="3"/>
      <c r="P31" s="3"/>
      <c r="Q31" s="10">
        <f t="shared" ref="Q31" si="18">SUM(N31:P31)</f>
        <v>0</v>
      </c>
      <c r="R31" s="3">
        <f t="shared" si="13"/>
        <v>52</v>
      </c>
      <c r="S31" s="10">
        <f t="array" ref="S31">SUM((E31:G31-B31/3)^2)/(B31/3)</f>
        <v>5.9452054794520546</v>
      </c>
      <c r="T31" s="1"/>
      <c r="U31" s="1"/>
      <c r="V31" s="1"/>
      <c r="W31" s="1"/>
      <c r="X31" s="1"/>
      <c r="Y31" s="1"/>
      <c r="Z31" s="1"/>
      <c r="AA31" s="1"/>
      <c r="AB31" s="1"/>
    </row>
    <row r="32" spans="1:28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</row>
    <row r="37" spans="1:2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</row>
    <row r="38" spans="1:2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</row>
    <row r="39" spans="1:2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</row>
    <row r="40" spans="1:2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</row>
    <row r="41" spans="1:2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</sheetData>
  <sortState xmlns:xlrd2="http://schemas.microsoft.com/office/spreadsheetml/2017/richdata2" ref="A4:S29">
    <sortCondition ref="Q4:Q29"/>
  </sortState>
  <conditionalFormatting sqref="S36:S40 S4:S31">
    <cfRule type="cellIs" dxfId="13" priority="6" operator="greaterThan">
      <formula>6</formula>
    </cfRule>
    <cfRule type="cellIs" dxfId="12" priority="7" operator="greaterThan">
      <formula>6</formula>
    </cfRule>
  </conditionalFormatting>
  <conditionalFormatting sqref="Q36:R40 Q4:Q31">
    <cfRule type="cellIs" dxfId="11" priority="4" operator="greaterThan">
      <formula>6</formula>
    </cfRule>
    <cfRule type="cellIs" dxfId="10" priority="5" operator="greaterThan">
      <formula>6</formula>
    </cfRule>
  </conditionalFormatting>
  <conditionalFormatting sqref="Q4:Q31">
    <cfRule type="cellIs" dxfId="9" priority="3" operator="greaterThan">
      <formula>6</formula>
    </cfRule>
  </conditionalFormatting>
  <conditionalFormatting sqref="R4:R31">
    <cfRule type="cellIs" dxfId="8" priority="2" operator="greaterThan">
      <formula>52</formula>
    </cfRule>
  </conditionalFormatting>
  <conditionalFormatting sqref="K4:K31">
    <cfRule type="cellIs" dxfId="7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59"/>
  <sheetViews>
    <sheetView zoomScale="90" zoomScaleNormal="90" zoomScalePageLayoutView="90" workbookViewId="0">
      <selection activeCell="Q48" sqref="Q48"/>
    </sheetView>
  </sheetViews>
  <sheetFormatPr baseColWidth="10" defaultColWidth="11.42578125" defaultRowHeight="15" x14ac:dyDescent="0.25"/>
  <cols>
    <col min="1" max="1" width="21.140625" customWidth="1"/>
    <col min="2" max="3" width="6.42578125" customWidth="1"/>
    <col min="4" max="4" width="9.42578125" customWidth="1"/>
    <col min="5" max="5" width="9" customWidth="1"/>
    <col min="6" max="6" width="7.7109375" customWidth="1"/>
    <col min="7" max="7" width="7.85546875" customWidth="1"/>
    <col min="8" max="10" width="6.42578125" hidden="1" customWidth="1"/>
    <col min="11" max="13" width="6.42578125" customWidth="1"/>
    <col min="14" max="14" width="9.42578125" hidden="1" customWidth="1"/>
    <col min="15" max="15" width="10.140625" hidden="1" customWidth="1"/>
    <col min="16" max="16" width="11.28515625" hidden="1" customWidth="1"/>
    <col min="17" max="17" width="7.42578125" customWidth="1"/>
    <col min="18" max="18" width="8.28515625" customWidth="1"/>
    <col min="19" max="19" width="9.28515625" customWidth="1"/>
    <col min="20" max="21" width="3" bestFit="1" customWidth="1"/>
    <col min="22" max="23" width="4.42578125" bestFit="1" customWidth="1"/>
    <col min="24" max="24" width="22" customWidth="1"/>
  </cols>
  <sheetData>
    <row r="1" spans="1:28" ht="21" x14ac:dyDescent="0.35">
      <c r="A1" s="22">
        <f>SUM(D4:D114)/SUM(B4:B114)</f>
        <v>5.9753566796368354E-2</v>
      </c>
      <c r="B1" s="1"/>
      <c r="C1" s="1"/>
      <c r="D1" s="1"/>
      <c r="E1" s="1">
        <f>SUM(E4:E124)</f>
        <v>1137</v>
      </c>
      <c r="F1" s="1">
        <f>SUM(F4:F124)</f>
        <v>585</v>
      </c>
      <c r="G1" s="1">
        <f>SUM(G4:G124)</f>
        <v>591</v>
      </c>
      <c r="H1" s="1"/>
      <c r="I1" s="1"/>
      <c r="J1" s="1"/>
      <c r="K1" s="1" t="s">
        <v>41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35">
      <c r="A2" s="1"/>
      <c r="B2" s="1"/>
      <c r="C2" s="1"/>
      <c r="D2" s="1"/>
      <c r="E2" s="1">
        <v>0.5</v>
      </c>
      <c r="F2" s="1">
        <v>0.25</v>
      </c>
      <c r="G2" s="1">
        <v>0.25</v>
      </c>
      <c r="H2" s="1"/>
      <c r="I2" s="1"/>
      <c r="J2" s="1"/>
      <c r="K2" s="1">
        <v>52</v>
      </c>
      <c r="L2" s="1"/>
      <c r="M2" s="1"/>
      <c r="N2" s="1"/>
      <c r="O2" s="1"/>
      <c r="P2" s="1"/>
      <c r="Q2" s="1">
        <v>6</v>
      </c>
      <c r="R2" s="1">
        <v>54</v>
      </c>
      <c r="S2" s="1">
        <v>6</v>
      </c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35">
      <c r="A3" s="11" t="s">
        <v>0</v>
      </c>
      <c r="B3" s="11" t="s">
        <v>8</v>
      </c>
      <c r="C3" s="11" t="s">
        <v>10</v>
      </c>
      <c r="D3" s="11" t="s">
        <v>7</v>
      </c>
      <c r="E3" s="12" t="s">
        <v>1</v>
      </c>
      <c r="F3" s="13" t="s">
        <v>2</v>
      </c>
      <c r="G3" s="14" t="s">
        <v>3</v>
      </c>
      <c r="H3" s="12" t="s">
        <v>6</v>
      </c>
      <c r="I3" s="13" t="s">
        <v>4</v>
      </c>
      <c r="J3" s="14" t="s">
        <v>5</v>
      </c>
      <c r="K3" s="11" t="s">
        <v>9</v>
      </c>
      <c r="L3" s="11" t="s">
        <v>42</v>
      </c>
      <c r="M3" s="11" t="s">
        <v>43</v>
      </c>
      <c r="N3" s="11"/>
      <c r="O3" s="11"/>
      <c r="P3" s="11"/>
      <c r="Q3" s="15" t="s">
        <v>11</v>
      </c>
      <c r="R3" s="7" t="s">
        <v>40</v>
      </c>
      <c r="S3" s="7" t="s">
        <v>12</v>
      </c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35">
      <c r="A4" s="11" t="s">
        <v>59</v>
      </c>
      <c r="B4" s="11">
        <f t="shared" ref="B4:B40" si="0">SUM(E4:G4)</f>
        <v>58</v>
      </c>
      <c r="C4" s="11">
        <f t="shared" ref="C4:C40" si="1">D4/A$1</f>
        <v>57.904493162578682</v>
      </c>
      <c r="D4" s="9">
        <v>3.46</v>
      </c>
      <c r="E4" s="3">
        <v>29</v>
      </c>
      <c r="F4" s="3">
        <v>15</v>
      </c>
      <c r="G4" s="3">
        <v>14</v>
      </c>
      <c r="H4" s="20">
        <f t="shared" ref="H4:H40" si="2">ABS(E4/E$2-$B4)</f>
        <v>0</v>
      </c>
      <c r="I4" s="20">
        <f t="shared" ref="I4:I40" si="3">ABS(F4/F$2-$B4)</f>
        <v>2</v>
      </c>
      <c r="J4" s="21">
        <f t="shared" ref="J4:J40" si="4">ABS(G4/G$2-$B4)</f>
        <v>2</v>
      </c>
      <c r="K4" s="17">
        <f t="shared" ref="K4:K40" si="5">SUM(H4:J4)</f>
        <v>4</v>
      </c>
      <c r="L4" s="17">
        <f t="shared" ref="L4:L40" si="6">ABS($E4-$F4-$G4)+ABS($F4-$G4)</f>
        <v>1</v>
      </c>
      <c r="M4" s="17">
        <f t="shared" ref="M4:M40" si="7">ABS($E4-$F4-$G4)+2*ABS($F4-$G4)</f>
        <v>2</v>
      </c>
      <c r="N4" s="18">
        <f t="shared" ref="N4:N40" si="8">H4^2/($B4/E$2)</f>
        <v>0</v>
      </c>
      <c r="O4" s="18">
        <f t="shared" ref="O4:O40" si="9">I4^2/($B4/F$2)</f>
        <v>1.7241379310344827E-2</v>
      </c>
      <c r="P4" s="18">
        <f t="shared" ref="P4:P40" si="10">J4^2/($B4/G$2)</f>
        <v>1.7241379310344827E-2</v>
      </c>
      <c r="Q4" s="19">
        <f t="shared" ref="Q4:Q40" si="11">SUM(N4:P4)</f>
        <v>3.4482758620689655E-2</v>
      </c>
      <c r="R4" s="3">
        <f t="shared" ref="R4:R44" si="12">ABS(3*E4-B4)+ABS(3*F4-B4)+ABS(3*G4-B4)</f>
        <v>58</v>
      </c>
      <c r="S4" s="10">
        <f t="array" ref="S4">SUM((E4:G4-B4/3)^2)/(B4/3)</f>
        <v>7.2758620689655187</v>
      </c>
      <c r="T4" s="1"/>
      <c r="U4" s="1"/>
      <c r="V4" s="2"/>
      <c r="W4" s="2"/>
      <c r="X4" s="1"/>
      <c r="Y4" s="1"/>
      <c r="Z4" s="1"/>
      <c r="AA4" s="1"/>
      <c r="AB4" s="1"/>
    </row>
    <row r="5" spans="1:28" ht="21" x14ac:dyDescent="0.35">
      <c r="A5" s="11" t="s">
        <v>53</v>
      </c>
      <c r="B5" s="11">
        <f t="shared" si="0"/>
        <v>66</v>
      </c>
      <c r="C5" s="11">
        <f t="shared" si="1"/>
        <v>65.602778380724985</v>
      </c>
      <c r="D5" s="9">
        <v>3.92</v>
      </c>
      <c r="E5" s="3">
        <v>32</v>
      </c>
      <c r="F5" s="3">
        <v>17</v>
      </c>
      <c r="G5" s="3">
        <v>17</v>
      </c>
      <c r="H5" s="20">
        <f t="shared" si="2"/>
        <v>2</v>
      </c>
      <c r="I5" s="20">
        <f t="shared" si="3"/>
        <v>2</v>
      </c>
      <c r="J5" s="21">
        <f t="shared" si="4"/>
        <v>2</v>
      </c>
      <c r="K5" s="17">
        <f t="shared" si="5"/>
        <v>6</v>
      </c>
      <c r="L5" s="17">
        <f t="shared" si="6"/>
        <v>2</v>
      </c>
      <c r="M5" s="17">
        <f t="shared" si="7"/>
        <v>2</v>
      </c>
      <c r="N5" s="18">
        <f t="shared" si="8"/>
        <v>3.0303030303030304E-2</v>
      </c>
      <c r="O5" s="18">
        <f t="shared" si="9"/>
        <v>1.5151515151515152E-2</v>
      </c>
      <c r="P5" s="18">
        <f t="shared" si="10"/>
        <v>1.5151515151515152E-2</v>
      </c>
      <c r="Q5" s="19">
        <f t="shared" si="11"/>
        <v>6.0606060606060608E-2</v>
      </c>
      <c r="R5" s="3">
        <f t="shared" si="12"/>
        <v>60</v>
      </c>
      <c r="S5" s="10">
        <f t="array" ref="S5">SUM((E5:G5-B5/3)^2)/(B5/3)</f>
        <v>6.8181818181818183</v>
      </c>
      <c r="T5" s="1"/>
      <c r="U5" s="1"/>
      <c r="V5" s="1"/>
      <c r="W5" s="1"/>
      <c r="X5" s="1"/>
      <c r="Y5" s="1"/>
      <c r="Z5" s="1"/>
      <c r="AA5" s="1"/>
      <c r="AB5" s="1"/>
    </row>
    <row r="6" spans="1:28" ht="21" x14ac:dyDescent="0.35">
      <c r="A6" s="11" t="s">
        <v>55</v>
      </c>
      <c r="B6" s="11">
        <f t="shared" si="0"/>
        <v>50</v>
      </c>
      <c r="C6" s="11">
        <f t="shared" si="1"/>
        <v>50.206207944432386</v>
      </c>
      <c r="D6" s="9">
        <v>3</v>
      </c>
      <c r="E6" s="3">
        <v>26</v>
      </c>
      <c r="F6" s="3">
        <v>12</v>
      </c>
      <c r="G6" s="3">
        <v>12</v>
      </c>
      <c r="H6" s="20">
        <f t="shared" si="2"/>
        <v>2</v>
      </c>
      <c r="I6" s="20">
        <f t="shared" si="3"/>
        <v>2</v>
      </c>
      <c r="J6" s="21">
        <f t="shared" si="4"/>
        <v>2</v>
      </c>
      <c r="K6" s="17">
        <f t="shared" si="5"/>
        <v>6</v>
      </c>
      <c r="L6" s="17">
        <f t="shared" si="6"/>
        <v>2</v>
      </c>
      <c r="M6" s="17">
        <f t="shared" si="7"/>
        <v>2</v>
      </c>
      <c r="N6" s="18">
        <f t="shared" si="8"/>
        <v>0.04</v>
      </c>
      <c r="O6" s="18">
        <f t="shared" si="9"/>
        <v>0.02</v>
      </c>
      <c r="P6" s="18">
        <f t="shared" si="10"/>
        <v>0.02</v>
      </c>
      <c r="Q6" s="19">
        <f t="shared" si="11"/>
        <v>0.08</v>
      </c>
      <c r="R6" s="3">
        <f t="shared" si="12"/>
        <v>56</v>
      </c>
      <c r="S6" s="10">
        <f t="array" ref="S6">SUM((E6:G6-B6/3)^2)/(B6/3)</f>
        <v>7.839999999999999</v>
      </c>
      <c r="T6" s="1"/>
      <c r="U6" s="1"/>
      <c r="V6" s="1"/>
      <c r="W6" s="1"/>
      <c r="X6" s="1"/>
      <c r="Y6" s="1"/>
      <c r="Z6" s="1"/>
      <c r="AA6" s="1"/>
      <c r="AB6" s="1"/>
    </row>
    <row r="7" spans="1:28" ht="21" x14ac:dyDescent="0.35">
      <c r="A7" s="11" t="s">
        <v>58</v>
      </c>
      <c r="B7" s="11">
        <f t="shared" si="0"/>
        <v>32</v>
      </c>
      <c r="C7" s="11">
        <f t="shared" si="1"/>
        <v>32.131973084436723</v>
      </c>
      <c r="D7" s="9">
        <v>1.92</v>
      </c>
      <c r="E7" s="3">
        <v>15</v>
      </c>
      <c r="F7" s="3">
        <v>8</v>
      </c>
      <c r="G7" s="3">
        <v>9</v>
      </c>
      <c r="H7" s="20">
        <f t="shared" si="2"/>
        <v>2</v>
      </c>
      <c r="I7" s="20">
        <f t="shared" si="3"/>
        <v>0</v>
      </c>
      <c r="J7" s="21">
        <f t="shared" si="4"/>
        <v>4</v>
      </c>
      <c r="K7" s="17">
        <f t="shared" si="5"/>
        <v>6</v>
      </c>
      <c r="L7" s="17">
        <f t="shared" si="6"/>
        <v>3</v>
      </c>
      <c r="M7" s="17">
        <f t="shared" si="7"/>
        <v>4</v>
      </c>
      <c r="N7" s="18">
        <f t="shared" si="8"/>
        <v>6.25E-2</v>
      </c>
      <c r="O7" s="18">
        <f t="shared" si="9"/>
        <v>0</v>
      </c>
      <c r="P7" s="18">
        <f t="shared" si="10"/>
        <v>0.125</v>
      </c>
      <c r="Q7" s="19">
        <f t="shared" si="11"/>
        <v>0.1875</v>
      </c>
      <c r="R7" s="3">
        <f t="shared" si="12"/>
        <v>26</v>
      </c>
      <c r="S7" s="10">
        <f t="array" ref="S7">SUM((E7:G7-B7/3)^2)/(B7/3)</f>
        <v>2.6875</v>
      </c>
      <c r="T7" s="1"/>
      <c r="U7" s="1"/>
      <c r="V7" s="1"/>
      <c r="W7" s="1"/>
      <c r="X7" s="1"/>
      <c r="Y7" s="1"/>
      <c r="Z7" s="1"/>
      <c r="AA7" s="1"/>
      <c r="AB7" s="1"/>
    </row>
    <row r="8" spans="1:28" ht="21" x14ac:dyDescent="0.35">
      <c r="A8" s="11" t="s">
        <v>75</v>
      </c>
      <c r="B8" s="11">
        <f t="shared" si="0"/>
        <v>84</v>
      </c>
      <c r="C8" s="11">
        <f t="shared" si="1"/>
        <v>83.174951161276311</v>
      </c>
      <c r="D8" s="9">
        <v>4.97</v>
      </c>
      <c r="E8" s="3">
        <v>43</v>
      </c>
      <c r="F8" s="3">
        <v>20</v>
      </c>
      <c r="G8" s="3">
        <v>21</v>
      </c>
      <c r="H8" s="20">
        <f t="shared" si="2"/>
        <v>2</v>
      </c>
      <c r="I8" s="20">
        <f t="shared" si="3"/>
        <v>4</v>
      </c>
      <c r="J8" s="21">
        <f t="shared" si="4"/>
        <v>0</v>
      </c>
      <c r="K8" s="17">
        <f t="shared" si="5"/>
        <v>6</v>
      </c>
      <c r="L8" s="17">
        <f t="shared" si="6"/>
        <v>3</v>
      </c>
      <c r="M8" s="17">
        <f t="shared" si="7"/>
        <v>4</v>
      </c>
      <c r="N8" s="18">
        <f t="shared" si="8"/>
        <v>2.3809523809523808E-2</v>
      </c>
      <c r="O8" s="18">
        <f t="shared" si="9"/>
        <v>4.7619047619047616E-2</v>
      </c>
      <c r="P8" s="18">
        <f t="shared" si="10"/>
        <v>0</v>
      </c>
      <c r="Q8" s="19">
        <f t="shared" si="11"/>
        <v>7.1428571428571425E-2</v>
      </c>
      <c r="R8" s="3">
        <f t="shared" si="12"/>
        <v>90</v>
      </c>
      <c r="S8" s="10">
        <f t="array" ref="S8">SUM((E8:G8-B8/3)^2)/(B8/3)</f>
        <v>12.071428571428571</v>
      </c>
      <c r="T8" s="1"/>
      <c r="U8" s="1"/>
      <c r="V8" s="1"/>
      <c r="W8" s="1"/>
      <c r="X8" s="1"/>
      <c r="Y8" s="1"/>
      <c r="Z8" s="1"/>
      <c r="AA8" s="1"/>
      <c r="AB8" s="1"/>
    </row>
    <row r="9" spans="1:28" ht="21" x14ac:dyDescent="0.35">
      <c r="A9" s="11" t="s">
        <v>47</v>
      </c>
      <c r="B9" s="11">
        <f t="shared" si="0"/>
        <v>27</v>
      </c>
      <c r="C9" s="11">
        <f t="shared" si="1"/>
        <v>26.943998263512047</v>
      </c>
      <c r="D9" s="9">
        <v>1.61</v>
      </c>
      <c r="E9" s="3">
        <v>15</v>
      </c>
      <c r="F9" s="3">
        <v>6</v>
      </c>
      <c r="G9" s="3">
        <v>6</v>
      </c>
      <c r="H9" s="20">
        <f t="shared" si="2"/>
        <v>3</v>
      </c>
      <c r="I9" s="20">
        <f t="shared" si="3"/>
        <v>3</v>
      </c>
      <c r="J9" s="21">
        <f t="shared" si="4"/>
        <v>3</v>
      </c>
      <c r="K9" s="17">
        <f t="shared" si="5"/>
        <v>9</v>
      </c>
      <c r="L9" s="17">
        <f t="shared" si="6"/>
        <v>3</v>
      </c>
      <c r="M9" s="17">
        <f t="shared" si="7"/>
        <v>3</v>
      </c>
      <c r="N9" s="18">
        <f t="shared" si="8"/>
        <v>0.16666666666666666</v>
      </c>
      <c r="O9" s="18">
        <f t="shared" si="9"/>
        <v>8.3333333333333329E-2</v>
      </c>
      <c r="P9" s="18">
        <f t="shared" si="10"/>
        <v>8.3333333333333329E-2</v>
      </c>
      <c r="Q9" s="19">
        <f t="shared" si="11"/>
        <v>0.33333333333333331</v>
      </c>
      <c r="R9" s="3">
        <f t="shared" si="12"/>
        <v>36</v>
      </c>
      <c r="S9" s="10">
        <f t="array" ref="S9">SUM((E9:G9-B9/3)^2)/(B9/3)</f>
        <v>6</v>
      </c>
      <c r="T9" s="1"/>
      <c r="U9" s="1"/>
      <c r="V9" s="1"/>
      <c r="W9" s="1"/>
      <c r="X9" s="1"/>
      <c r="Y9" s="1"/>
      <c r="Z9" s="1"/>
      <c r="AA9" s="1"/>
      <c r="AB9" s="1"/>
    </row>
    <row r="10" spans="1:28" ht="21" x14ac:dyDescent="0.35">
      <c r="A10" s="11" t="s">
        <v>56</v>
      </c>
      <c r="B10" s="11">
        <f t="shared" si="0"/>
        <v>29</v>
      </c>
      <c r="C10" s="11">
        <f t="shared" si="1"/>
        <v>29.119600607770781</v>
      </c>
      <c r="D10" s="9">
        <v>1.74</v>
      </c>
      <c r="E10" s="3">
        <v>16</v>
      </c>
      <c r="F10" s="3">
        <v>6</v>
      </c>
      <c r="G10" s="3">
        <v>7</v>
      </c>
      <c r="H10" s="20">
        <f t="shared" si="2"/>
        <v>3</v>
      </c>
      <c r="I10" s="20">
        <f t="shared" si="3"/>
        <v>5</v>
      </c>
      <c r="J10" s="21">
        <f t="shared" si="4"/>
        <v>1</v>
      </c>
      <c r="K10" s="17">
        <f t="shared" si="5"/>
        <v>9</v>
      </c>
      <c r="L10" s="17">
        <f t="shared" si="6"/>
        <v>4</v>
      </c>
      <c r="M10" s="17">
        <f t="shared" si="7"/>
        <v>5</v>
      </c>
      <c r="N10" s="18">
        <f t="shared" si="8"/>
        <v>0.15517241379310345</v>
      </c>
      <c r="O10" s="18">
        <f t="shared" si="9"/>
        <v>0.21551724137931033</v>
      </c>
      <c r="P10" s="18">
        <f t="shared" si="10"/>
        <v>8.6206896551724137E-3</v>
      </c>
      <c r="Q10" s="19">
        <f t="shared" si="11"/>
        <v>0.37931034482758624</v>
      </c>
      <c r="R10" s="3">
        <f t="shared" si="12"/>
        <v>38</v>
      </c>
      <c r="S10" s="10">
        <f t="array" ref="S10">SUM((E10:G10-B10/3)^2)/(B10/3)</f>
        <v>6.2758620689655178</v>
      </c>
      <c r="T10" s="1"/>
      <c r="U10" s="1"/>
      <c r="V10" s="1"/>
      <c r="W10" s="1"/>
      <c r="X10" s="1"/>
      <c r="Y10" s="1"/>
      <c r="Z10" s="1"/>
      <c r="AA10" s="1"/>
      <c r="AB10" s="1"/>
    </row>
    <row r="11" spans="1:28" ht="21" x14ac:dyDescent="0.35">
      <c r="A11" s="11" t="s">
        <v>68</v>
      </c>
      <c r="B11" s="11">
        <f t="shared" si="0"/>
        <v>63</v>
      </c>
      <c r="C11" s="11">
        <f t="shared" si="1"/>
        <v>61.586281745170396</v>
      </c>
      <c r="D11" s="9">
        <v>3.68</v>
      </c>
      <c r="E11" s="3">
        <v>33</v>
      </c>
      <c r="F11" s="3">
        <v>14</v>
      </c>
      <c r="G11" s="3">
        <v>16</v>
      </c>
      <c r="H11" s="20">
        <f t="shared" si="2"/>
        <v>3</v>
      </c>
      <c r="I11" s="20">
        <f t="shared" si="3"/>
        <v>7</v>
      </c>
      <c r="J11" s="21">
        <f t="shared" si="4"/>
        <v>1</v>
      </c>
      <c r="K11" s="17">
        <f t="shared" si="5"/>
        <v>11</v>
      </c>
      <c r="L11" s="17">
        <f t="shared" si="6"/>
        <v>5</v>
      </c>
      <c r="M11" s="17">
        <f t="shared" si="7"/>
        <v>7</v>
      </c>
      <c r="N11" s="18">
        <f t="shared" si="8"/>
        <v>7.1428571428571425E-2</v>
      </c>
      <c r="O11" s="18">
        <f t="shared" si="9"/>
        <v>0.19444444444444445</v>
      </c>
      <c r="P11" s="18">
        <f t="shared" si="10"/>
        <v>3.968253968253968E-3</v>
      </c>
      <c r="Q11" s="19">
        <f t="shared" si="11"/>
        <v>0.26984126984126983</v>
      </c>
      <c r="R11" s="3">
        <f t="shared" si="12"/>
        <v>72</v>
      </c>
      <c r="S11" s="10">
        <f t="array" ref="S11">SUM((E11:G11-B11/3)^2)/(B11/3)</f>
        <v>10.380952380952381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21" x14ac:dyDescent="0.35">
      <c r="A12" s="11" t="s">
        <v>49</v>
      </c>
      <c r="B12" s="11">
        <f t="shared" si="0"/>
        <v>52</v>
      </c>
      <c r="C12" s="11">
        <f t="shared" si="1"/>
        <v>51.545040156283918</v>
      </c>
      <c r="D12" s="9">
        <v>3.08</v>
      </c>
      <c r="E12" s="3">
        <v>28</v>
      </c>
      <c r="F12" s="3">
        <v>12</v>
      </c>
      <c r="G12" s="3">
        <v>12</v>
      </c>
      <c r="H12" s="20">
        <f t="shared" si="2"/>
        <v>4</v>
      </c>
      <c r="I12" s="20">
        <f t="shared" si="3"/>
        <v>4</v>
      </c>
      <c r="J12" s="21">
        <f t="shared" si="4"/>
        <v>4</v>
      </c>
      <c r="K12" s="17">
        <f t="shared" si="5"/>
        <v>12</v>
      </c>
      <c r="L12" s="17">
        <f t="shared" si="6"/>
        <v>4</v>
      </c>
      <c r="M12" s="17">
        <f t="shared" si="7"/>
        <v>4</v>
      </c>
      <c r="N12" s="18">
        <f t="shared" si="8"/>
        <v>0.15384615384615385</v>
      </c>
      <c r="O12" s="18">
        <f t="shared" si="9"/>
        <v>7.6923076923076927E-2</v>
      </c>
      <c r="P12" s="18">
        <f t="shared" si="10"/>
        <v>7.6923076923076927E-2</v>
      </c>
      <c r="Q12" s="19">
        <f t="shared" si="11"/>
        <v>0.30769230769230771</v>
      </c>
      <c r="R12" s="3">
        <f t="shared" si="12"/>
        <v>64</v>
      </c>
      <c r="S12" s="10">
        <f t="array" ref="S12">SUM((E12:G12-B12/3)^2)/(B12/3)</f>
        <v>9.8461538461538467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21" x14ac:dyDescent="0.35">
      <c r="A13" s="11" t="s">
        <v>57</v>
      </c>
      <c r="B13" s="11">
        <f t="shared" si="0"/>
        <v>62</v>
      </c>
      <c r="C13" s="11">
        <f t="shared" si="1"/>
        <v>62.088343824614718</v>
      </c>
      <c r="D13" s="9">
        <v>3.71</v>
      </c>
      <c r="E13" s="3">
        <v>29</v>
      </c>
      <c r="F13" s="3">
        <v>16</v>
      </c>
      <c r="G13" s="3">
        <v>17</v>
      </c>
      <c r="H13" s="20">
        <f t="shared" si="2"/>
        <v>4</v>
      </c>
      <c r="I13" s="20">
        <f t="shared" si="3"/>
        <v>2</v>
      </c>
      <c r="J13" s="21">
        <f t="shared" si="4"/>
        <v>6</v>
      </c>
      <c r="K13" s="17">
        <f t="shared" si="5"/>
        <v>12</v>
      </c>
      <c r="L13" s="17">
        <f t="shared" si="6"/>
        <v>5</v>
      </c>
      <c r="M13" s="17">
        <f t="shared" si="7"/>
        <v>6</v>
      </c>
      <c r="N13" s="18">
        <f t="shared" si="8"/>
        <v>0.12903225806451613</v>
      </c>
      <c r="O13" s="18">
        <f t="shared" si="9"/>
        <v>1.6129032258064516E-2</v>
      </c>
      <c r="P13" s="18">
        <f t="shared" si="10"/>
        <v>0.14516129032258066</v>
      </c>
      <c r="Q13" s="19">
        <f t="shared" si="11"/>
        <v>0.29032258064516125</v>
      </c>
      <c r="R13" s="3">
        <f t="shared" si="12"/>
        <v>50</v>
      </c>
      <c r="S13" s="10">
        <f t="array" ref="S13">SUM((E13:G13-B13/3)^2)/(B13/3)</f>
        <v>5.064516129032258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21" x14ac:dyDescent="0.35">
      <c r="A14" s="11" t="s">
        <v>60</v>
      </c>
      <c r="B14" s="11">
        <f t="shared" si="0"/>
        <v>62</v>
      </c>
      <c r="C14" s="11">
        <f t="shared" si="1"/>
        <v>61.251573692207508</v>
      </c>
      <c r="D14" s="9">
        <v>3.66</v>
      </c>
      <c r="E14" s="3">
        <v>33</v>
      </c>
      <c r="F14" s="3">
        <v>14</v>
      </c>
      <c r="G14" s="3">
        <v>15</v>
      </c>
      <c r="H14" s="20">
        <f t="shared" si="2"/>
        <v>4</v>
      </c>
      <c r="I14" s="20">
        <f t="shared" si="3"/>
        <v>6</v>
      </c>
      <c r="J14" s="21">
        <f t="shared" si="4"/>
        <v>2</v>
      </c>
      <c r="K14" s="17">
        <f t="shared" si="5"/>
        <v>12</v>
      </c>
      <c r="L14" s="17">
        <f t="shared" si="6"/>
        <v>5</v>
      </c>
      <c r="M14" s="17">
        <f t="shared" si="7"/>
        <v>6</v>
      </c>
      <c r="N14" s="18">
        <f t="shared" si="8"/>
        <v>0.12903225806451613</v>
      </c>
      <c r="O14" s="18">
        <f t="shared" si="9"/>
        <v>0.14516129032258066</v>
      </c>
      <c r="P14" s="18">
        <f t="shared" si="10"/>
        <v>1.6129032258064516E-2</v>
      </c>
      <c r="Q14" s="19">
        <f t="shared" si="11"/>
        <v>0.29032258064516125</v>
      </c>
      <c r="R14" s="3">
        <f t="shared" si="12"/>
        <v>74</v>
      </c>
      <c r="S14" s="10">
        <f t="array" ref="S14">SUM((E14:G14-B14/3)^2)/(B14/3)</f>
        <v>11.064516129032256</v>
      </c>
      <c r="T14" s="1"/>
      <c r="U14" s="1"/>
      <c r="V14" s="1"/>
      <c r="W14" s="1"/>
      <c r="X14" s="1"/>
      <c r="Y14" s="1"/>
      <c r="Z14" s="1"/>
      <c r="AA14" s="1"/>
      <c r="AB14" s="1"/>
    </row>
    <row r="15" spans="1:28" ht="21" x14ac:dyDescent="0.35">
      <c r="A15" s="11" t="s">
        <v>63</v>
      </c>
      <c r="B15" s="11">
        <f t="shared" si="0"/>
        <v>62</v>
      </c>
      <c r="C15" s="11">
        <f t="shared" si="1"/>
        <v>62.088343824614718</v>
      </c>
      <c r="D15" s="9">
        <v>3.71</v>
      </c>
      <c r="E15" s="3">
        <v>29</v>
      </c>
      <c r="F15" s="3">
        <v>16</v>
      </c>
      <c r="G15" s="3">
        <v>17</v>
      </c>
      <c r="H15" s="20">
        <f t="shared" si="2"/>
        <v>4</v>
      </c>
      <c r="I15" s="20">
        <f t="shared" si="3"/>
        <v>2</v>
      </c>
      <c r="J15" s="21">
        <f t="shared" si="4"/>
        <v>6</v>
      </c>
      <c r="K15" s="17">
        <f t="shared" si="5"/>
        <v>12</v>
      </c>
      <c r="L15" s="17">
        <f t="shared" si="6"/>
        <v>5</v>
      </c>
      <c r="M15" s="17">
        <f t="shared" si="7"/>
        <v>6</v>
      </c>
      <c r="N15" s="18">
        <f t="shared" si="8"/>
        <v>0.12903225806451613</v>
      </c>
      <c r="O15" s="18">
        <f t="shared" si="9"/>
        <v>1.6129032258064516E-2</v>
      </c>
      <c r="P15" s="18">
        <f t="shared" si="10"/>
        <v>0.14516129032258066</v>
      </c>
      <c r="Q15" s="19">
        <f t="shared" si="11"/>
        <v>0.29032258064516125</v>
      </c>
      <c r="R15" s="3">
        <f t="shared" si="12"/>
        <v>50</v>
      </c>
      <c r="S15" s="10">
        <f t="array" ref="S15">SUM((E15:G15-B15/3)^2)/(B15/3)</f>
        <v>5.064516129032258</v>
      </c>
      <c r="T15" s="1"/>
      <c r="U15" s="1"/>
      <c r="V15" s="1"/>
      <c r="W15" s="1"/>
      <c r="X15" s="1"/>
      <c r="Y15" s="1"/>
      <c r="Z15" s="1"/>
      <c r="AA15" s="1"/>
      <c r="AB15" s="1"/>
    </row>
    <row r="16" spans="1:28" ht="21" x14ac:dyDescent="0.35">
      <c r="A16" s="11" t="s">
        <v>66</v>
      </c>
      <c r="B16" s="11">
        <f t="shared" si="0"/>
        <v>52</v>
      </c>
      <c r="C16" s="11">
        <f t="shared" si="1"/>
        <v>51.712394182765351</v>
      </c>
      <c r="D16" s="9">
        <v>3.09</v>
      </c>
      <c r="E16" s="3">
        <v>27</v>
      </c>
      <c r="F16" s="3">
        <v>11</v>
      </c>
      <c r="G16" s="3">
        <v>14</v>
      </c>
      <c r="H16" s="20">
        <f t="shared" si="2"/>
        <v>2</v>
      </c>
      <c r="I16" s="20">
        <f t="shared" si="3"/>
        <v>8</v>
      </c>
      <c r="J16" s="21">
        <f t="shared" si="4"/>
        <v>4</v>
      </c>
      <c r="K16" s="17">
        <f t="shared" si="5"/>
        <v>14</v>
      </c>
      <c r="L16" s="17">
        <f t="shared" si="6"/>
        <v>5</v>
      </c>
      <c r="M16" s="17">
        <f t="shared" si="7"/>
        <v>8</v>
      </c>
      <c r="N16" s="18">
        <f t="shared" si="8"/>
        <v>3.8461538461538464E-2</v>
      </c>
      <c r="O16" s="18">
        <f t="shared" si="9"/>
        <v>0.30769230769230771</v>
      </c>
      <c r="P16" s="18">
        <f t="shared" si="10"/>
        <v>7.6923076923076927E-2</v>
      </c>
      <c r="Q16" s="19">
        <f t="shared" si="11"/>
        <v>0.42307692307692307</v>
      </c>
      <c r="R16" s="3">
        <f t="shared" si="12"/>
        <v>58</v>
      </c>
      <c r="S16" s="10">
        <f t="array" ref="S16">SUM((E16:G16-B16/3)^2)/(B16/3)</f>
        <v>8.3461538461538485</v>
      </c>
      <c r="T16" s="1"/>
      <c r="U16" s="1"/>
      <c r="V16" s="1"/>
      <c r="W16" s="1"/>
      <c r="X16" s="1"/>
      <c r="Y16" s="1"/>
      <c r="Z16" s="1"/>
      <c r="AA16" s="1"/>
      <c r="AB16" s="1"/>
    </row>
    <row r="17" spans="1:28" ht="21" x14ac:dyDescent="0.35">
      <c r="A17" s="11" t="s">
        <v>71</v>
      </c>
      <c r="B17" s="11">
        <f t="shared" si="0"/>
        <v>55</v>
      </c>
      <c r="C17" s="11">
        <f t="shared" si="1"/>
        <v>56.230952897764269</v>
      </c>
      <c r="D17" s="9">
        <v>3.36</v>
      </c>
      <c r="E17" s="3">
        <v>26</v>
      </c>
      <c r="F17" s="3">
        <v>16</v>
      </c>
      <c r="G17" s="3">
        <v>13</v>
      </c>
      <c r="H17" s="20">
        <f t="shared" si="2"/>
        <v>3</v>
      </c>
      <c r="I17" s="20">
        <f t="shared" si="3"/>
        <v>9</v>
      </c>
      <c r="J17" s="21">
        <f t="shared" si="4"/>
        <v>3</v>
      </c>
      <c r="K17" s="17">
        <f t="shared" si="5"/>
        <v>15</v>
      </c>
      <c r="L17" s="17">
        <f t="shared" si="6"/>
        <v>6</v>
      </c>
      <c r="M17" s="17">
        <f t="shared" si="7"/>
        <v>9</v>
      </c>
      <c r="N17" s="18">
        <f t="shared" si="8"/>
        <v>8.1818181818181818E-2</v>
      </c>
      <c r="O17" s="18">
        <f t="shared" si="9"/>
        <v>0.36818181818181817</v>
      </c>
      <c r="P17" s="18">
        <f t="shared" si="10"/>
        <v>4.0909090909090909E-2</v>
      </c>
      <c r="Q17" s="19">
        <f t="shared" si="11"/>
        <v>0.49090909090909085</v>
      </c>
      <c r="R17" s="3">
        <f t="shared" si="12"/>
        <v>46</v>
      </c>
      <c r="S17" s="10">
        <f t="array" ref="S17">SUM((E17:G17-B17/3)^2)/(B17/3)</f>
        <v>5.0545454545454547</v>
      </c>
      <c r="T17" s="1"/>
      <c r="U17" s="1"/>
      <c r="V17" s="1"/>
      <c r="W17" s="1"/>
      <c r="X17" s="1"/>
      <c r="Y17" s="1"/>
      <c r="Z17" s="1"/>
      <c r="AA17" s="1"/>
      <c r="AB17" s="1"/>
    </row>
    <row r="18" spans="1:28" ht="21" x14ac:dyDescent="0.35">
      <c r="A18" s="11" t="s">
        <v>64</v>
      </c>
      <c r="B18" s="11">
        <f t="shared" si="0"/>
        <v>56</v>
      </c>
      <c r="C18" s="11">
        <f t="shared" si="1"/>
        <v>55.394182765357066</v>
      </c>
      <c r="D18" s="9">
        <v>3.31</v>
      </c>
      <c r="E18" s="3">
        <v>28</v>
      </c>
      <c r="F18" s="3">
        <v>16</v>
      </c>
      <c r="G18" s="3">
        <v>12</v>
      </c>
      <c r="H18" s="20">
        <f t="shared" si="2"/>
        <v>0</v>
      </c>
      <c r="I18" s="20">
        <f t="shared" si="3"/>
        <v>8</v>
      </c>
      <c r="J18" s="21">
        <f t="shared" si="4"/>
        <v>8</v>
      </c>
      <c r="K18" s="17">
        <f t="shared" si="5"/>
        <v>16</v>
      </c>
      <c r="L18" s="17">
        <f t="shared" si="6"/>
        <v>4</v>
      </c>
      <c r="M18" s="17">
        <f t="shared" si="7"/>
        <v>8</v>
      </c>
      <c r="N18" s="18">
        <f t="shared" si="8"/>
        <v>0</v>
      </c>
      <c r="O18" s="18">
        <f t="shared" si="9"/>
        <v>0.2857142857142857</v>
      </c>
      <c r="P18" s="18">
        <f t="shared" si="10"/>
        <v>0.2857142857142857</v>
      </c>
      <c r="Q18" s="19">
        <f t="shared" si="11"/>
        <v>0.5714285714285714</v>
      </c>
      <c r="R18" s="3">
        <f t="shared" si="12"/>
        <v>56</v>
      </c>
      <c r="S18" s="10">
        <f t="array" ref="S18">SUM((E18:G18-B18/3)^2)/(B18/3)</f>
        <v>7.4285714285714279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21" x14ac:dyDescent="0.35">
      <c r="A19" s="11" t="s">
        <v>56</v>
      </c>
      <c r="B19" s="11">
        <f t="shared" si="0"/>
        <v>58</v>
      </c>
      <c r="C19" s="11">
        <f t="shared" si="1"/>
        <v>58.071847189060129</v>
      </c>
      <c r="D19" s="9">
        <v>3.47</v>
      </c>
      <c r="E19" s="3">
        <v>26</v>
      </c>
      <c r="F19" s="3">
        <v>15</v>
      </c>
      <c r="G19" s="3">
        <v>17</v>
      </c>
      <c r="H19" s="20">
        <f t="shared" si="2"/>
        <v>6</v>
      </c>
      <c r="I19" s="20">
        <f t="shared" si="3"/>
        <v>2</v>
      </c>
      <c r="J19" s="21">
        <f t="shared" si="4"/>
        <v>10</v>
      </c>
      <c r="K19" s="17">
        <f t="shared" si="5"/>
        <v>18</v>
      </c>
      <c r="L19" s="17">
        <f t="shared" si="6"/>
        <v>8</v>
      </c>
      <c r="M19" s="17">
        <f t="shared" si="7"/>
        <v>10</v>
      </c>
      <c r="N19" s="18">
        <f t="shared" si="8"/>
        <v>0.31034482758620691</v>
      </c>
      <c r="O19" s="18">
        <f t="shared" si="9"/>
        <v>1.7241379310344827E-2</v>
      </c>
      <c r="P19" s="18">
        <f t="shared" si="10"/>
        <v>0.43103448275862066</v>
      </c>
      <c r="Q19" s="19">
        <f t="shared" si="11"/>
        <v>0.75862068965517238</v>
      </c>
      <c r="R19" s="3">
        <f t="shared" si="12"/>
        <v>40</v>
      </c>
      <c r="S19" s="10">
        <f t="array" ref="S19">SUM((E19:G19-B19/3)^2)/(B19/3)</f>
        <v>3.5517241379310351</v>
      </c>
      <c r="T19" s="1"/>
      <c r="U19" s="1"/>
      <c r="V19" s="1"/>
      <c r="W19" s="1"/>
      <c r="X19" s="1"/>
      <c r="Y19" s="1"/>
      <c r="Z19" s="1"/>
      <c r="AA19" s="1"/>
      <c r="AB19" s="1"/>
    </row>
    <row r="20" spans="1:28" ht="21" x14ac:dyDescent="0.35">
      <c r="A20" s="11" t="s">
        <v>62</v>
      </c>
      <c r="B20" s="11">
        <f t="shared" si="0"/>
        <v>66</v>
      </c>
      <c r="C20" s="11">
        <f t="shared" si="1"/>
        <v>66.941610592576509</v>
      </c>
      <c r="D20" s="9">
        <v>4</v>
      </c>
      <c r="E20" s="3">
        <v>33</v>
      </c>
      <c r="F20" s="3">
        <v>19</v>
      </c>
      <c r="G20" s="3">
        <v>14</v>
      </c>
      <c r="H20" s="20">
        <f t="shared" si="2"/>
        <v>0</v>
      </c>
      <c r="I20" s="20">
        <f t="shared" si="3"/>
        <v>10</v>
      </c>
      <c r="J20" s="21">
        <f t="shared" si="4"/>
        <v>10</v>
      </c>
      <c r="K20" s="17">
        <f t="shared" si="5"/>
        <v>20</v>
      </c>
      <c r="L20" s="17">
        <f t="shared" si="6"/>
        <v>5</v>
      </c>
      <c r="M20" s="17">
        <f t="shared" si="7"/>
        <v>10</v>
      </c>
      <c r="N20" s="18">
        <f t="shared" si="8"/>
        <v>0</v>
      </c>
      <c r="O20" s="18">
        <f t="shared" si="9"/>
        <v>0.37878787878787878</v>
      </c>
      <c r="P20" s="18">
        <f t="shared" si="10"/>
        <v>0.37878787878787878</v>
      </c>
      <c r="Q20" s="19">
        <f t="shared" si="11"/>
        <v>0.75757575757575757</v>
      </c>
      <c r="R20" s="3">
        <f t="shared" si="12"/>
        <v>66</v>
      </c>
      <c r="S20" s="10">
        <f t="array" ref="S20">SUM((E20:G20-B20/3)^2)/(B20/3)</f>
        <v>8.8181818181818183</v>
      </c>
      <c r="T20" s="1"/>
      <c r="U20" s="1"/>
      <c r="V20" s="1"/>
      <c r="W20" s="1"/>
      <c r="X20" s="1"/>
      <c r="Y20" s="1"/>
      <c r="Z20" s="1"/>
      <c r="AA20" s="1"/>
      <c r="AB20" s="1"/>
    </row>
    <row r="21" spans="1:28" ht="21" x14ac:dyDescent="0.35">
      <c r="A21" s="11" t="s">
        <v>69</v>
      </c>
      <c r="B21" s="11">
        <f t="shared" si="0"/>
        <v>57</v>
      </c>
      <c r="C21" s="11">
        <f t="shared" si="1"/>
        <v>56.56566095072715</v>
      </c>
      <c r="D21" s="9">
        <v>3.38</v>
      </c>
      <c r="E21" s="3">
        <v>32</v>
      </c>
      <c r="F21" s="3">
        <v>13</v>
      </c>
      <c r="G21" s="3">
        <v>12</v>
      </c>
      <c r="H21" s="20">
        <f t="shared" si="2"/>
        <v>7</v>
      </c>
      <c r="I21" s="20">
        <f t="shared" si="3"/>
        <v>5</v>
      </c>
      <c r="J21" s="21">
        <f t="shared" si="4"/>
        <v>9</v>
      </c>
      <c r="K21" s="17">
        <f t="shared" si="5"/>
        <v>21</v>
      </c>
      <c r="L21" s="17">
        <f t="shared" si="6"/>
        <v>8</v>
      </c>
      <c r="M21" s="17">
        <f t="shared" si="7"/>
        <v>9</v>
      </c>
      <c r="N21" s="18">
        <f t="shared" si="8"/>
        <v>0.42982456140350878</v>
      </c>
      <c r="O21" s="18">
        <f t="shared" si="9"/>
        <v>0.10964912280701754</v>
      </c>
      <c r="P21" s="18">
        <f t="shared" si="10"/>
        <v>0.35526315789473684</v>
      </c>
      <c r="Q21" s="19">
        <f t="shared" si="11"/>
        <v>0.89473684210526316</v>
      </c>
      <c r="R21" s="3">
        <f t="shared" si="12"/>
        <v>78</v>
      </c>
      <c r="S21" s="10">
        <f t="array" ref="S21">SUM((E21:G21-B21/3)^2)/(B21/3)</f>
        <v>13.368421052631579</v>
      </c>
      <c r="T21" s="1"/>
      <c r="U21" s="1"/>
      <c r="V21" s="1"/>
      <c r="W21" s="1"/>
      <c r="X21" s="1"/>
      <c r="Y21" s="1"/>
      <c r="Z21" s="1"/>
      <c r="AA21" s="1"/>
      <c r="AB21" s="1"/>
    </row>
    <row r="22" spans="1:28" ht="21" x14ac:dyDescent="0.35">
      <c r="A22" s="11" t="s">
        <v>44</v>
      </c>
      <c r="B22" s="11">
        <f t="shared" si="0"/>
        <v>65</v>
      </c>
      <c r="C22" s="11">
        <f t="shared" si="1"/>
        <v>64.933362274799222</v>
      </c>
      <c r="D22" s="9">
        <v>3.88</v>
      </c>
      <c r="E22" s="3">
        <v>34</v>
      </c>
      <c r="F22" s="3">
        <v>18</v>
      </c>
      <c r="G22" s="3">
        <v>13</v>
      </c>
      <c r="H22" s="16">
        <f t="shared" si="2"/>
        <v>3</v>
      </c>
      <c r="I22" s="13">
        <f t="shared" si="3"/>
        <v>7</v>
      </c>
      <c r="J22" s="14">
        <f t="shared" si="4"/>
        <v>13</v>
      </c>
      <c r="K22" s="17">
        <f t="shared" si="5"/>
        <v>23</v>
      </c>
      <c r="L22" s="17">
        <f t="shared" si="6"/>
        <v>8</v>
      </c>
      <c r="M22" s="17">
        <f t="shared" si="7"/>
        <v>13</v>
      </c>
      <c r="N22" s="18">
        <f t="shared" si="8"/>
        <v>6.9230769230769235E-2</v>
      </c>
      <c r="O22" s="18">
        <f t="shared" si="9"/>
        <v>0.18846153846153846</v>
      </c>
      <c r="P22" s="18">
        <f t="shared" si="10"/>
        <v>0.65</v>
      </c>
      <c r="Q22" s="19">
        <f t="shared" si="11"/>
        <v>0.90769230769230769</v>
      </c>
      <c r="R22" s="3">
        <f t="shared" si="12"/>
        <v>74</v>
      </c>
      <c r="S22" s="10">
        <f t="array" ref="S22">SUM((E22:G22-B22/3)^2)/(B22/3)</f>
        <v>11.107692307692307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21" x14ac:dyDescent="0.35">
      <c r="A23" s="11" t="s">
        <v>13</v>
      </c>
      <c r="B23" s="11">
        <f t="shared" si="0"/>
        <v>70</v>
      </c>
      <c r="C23" s="11">
        <f t="shared" si="1"/>
        <v>68.949858910353811</v>
      </c>
      <c r="D23" s="9">
        <v>4.12</v>
      </c>
      <c r="E23" s="3">
        <v>33</v>
      </c>
      <c r="F23" s="3">
        <v>16</v>
      </c>
      <c r="G23" s="3">
        <v>21</v>
      </c>
      <c r="H23" s="20">
        <f t="shared" si="2"/>
        <v>4</v>
      </c>
      <c r="I23" s="20">
        <f t="shared" si="3"/>
        <v>6</v>
      </c>
      <c r="J23" s="21">
        <f t="shared" si="4"/>
        <v>14</v>
      </c>
      <c r="K23" s="17">
        <f t="shared" si="5"/>
        <v>24</v>
      </c>
      <c r="L23" s="17">
        <f t="shared" si="6"/>
        <v>9</v>
      </c>
      <c r="M23" s="17">
        <f t="shared" si="7"/>
        <v>14</v>
      </c>
      <c r="N23" s="18">
        <f t="shared" si="8"/>
        <v>0.11428571428571428</v>
      </c>
      <c r="O23" s="18">
        <f t="shared" si="9"/>
        <v>0.12857142857142856</v>
      </c>
      <c r="P23" s="18">
        <f t="shared" si="10"/>
        <v>0.7</v>
      </c>
      <c r="Q23" s="19">
        <f t="shared" si="11"/>
        <v>0.94285714285714284</v>
      </c>
      <c r="R23" s="3">
        <f t="shared" si="12"/>
        <v>58</v>
      </c>
      <c r="S23" s="10">
        <f t="array" ref="S23">SUM((E23:G23-B23/3)^2)/(B23/3)</f>
        <v>6.5428571428571427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21" x14ac:dyDescent="0.35">
      <c r="A24" s="11" t="s">
        <v>45</v>
      </c>
      <c r="B24" s="11">
        <f t="shared" si="0"/>
        <v>82</v>
      </c>
      <c r="C24" s="11">
        <f t="shared" si="1"/>
        <v>81.16670284349901</v>
      </c>
      <c r="D24" s="9">
        <v>4.8499999999999996</v>
      </c>
      <c r="E24" s="3">
        <v>39</v>
      </c>
      <c r="F24" s="3">
        <v>19</v>
      </c>
      <c r="G24" s="3">
        <v>24</v>
      </c>
      <c r="H24" s="20">
        <f t="shared" si="2"/>
        <v>4</v>
      </c>
      <c r="I24" s="20">
        <f t="shared" si="3"/>
        <v>6</v>
      </c>
      <c r="J24" s="21">
        <f t="shared" si="4"/>
        <v>14</v>
      </c>
      <c r="K24" s="17">
        <f t="shared" si="5"/>
        <v>24</v>
      </c>
      <c r="L24" s="17">
        <f t="shared" si="6"/>
        <v>9</v>
      </c>
      <c r="M24" s="17">
        <f t="shared" si="7"/>
        <v>14</v>
      </c>
      <c r="N24" s="18">
        <f t="shared" si="8"/>
        <v>9.7560975609756101E-2</v>
      </c>
      <c r="O24" s="18">
        <f t="shared" si="9"/>
        <v>0.10975609756097561</v>
      </c>
      <c r="P24" s="18">
        <f t="shared" si="10"/>
        <v>0.59756097560975607</v>
      </c>
      <c r="Q24" s="19">
        <f t="shared" si="11"/>
        <v>0.80487804878048785</v>
      </c>
      <c r="R24" s="3">
        <f t="shared" si="12"/>
        <v>70</v>
      </c>
      <c r="S24" s="10">
        <f t="array" ref="S24">SUM((E24:G24-B24/3)^2)/(B24/3)</f>
        <v>7.9268292682926838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21" x14ac:dyDescent="0.35">
      <c r="A25" s="11" t="s">
        <v>54</v>
      </c>
      <c r="B25" s="11">
        <f t="shared" si="0"/>
        <v>65</v>
      </c>
      <c r="C25" s="11">
        <f t="shared" si="1"/>
        <v>64.933362274799222</v>
      </c>
      <c r="D25" s="9">
        <v>3.88</v>
      </c>
      <c r="E25" s="3">
        <v>33</v>
      </c>
      <c r="F25" s="3">
        <v>13</v>
      </c>
      <c r="G25" s="3">
        <v>19</v>
      </c>
      <c r="H25" s="20">
        <f t="shared" si="2"/>
        <v>1</v>
      </c>
      <c r="I25" s="20">
        <f t="shared" si="3"/>
        <v>13</v>
      </c>
      <c r="J25" s="21">
        <f t="shared" si="4"/>
        <v>11</v>
      </c>
      <c r="K25" s="17">
        <f t="shared" si="5"/>
        <v>25</v>
      </c>
      <c r="L25" s="17">
        <f t="shared" si="6"/>
        <v>7</v>
      </c>
      <c r="M25" s="17">
        <f t="shared" si="7"/>
        <v>13</v>
      </c>
      <c r="N25" s="18">
        <f t="shared" si="8"/>
        <v>7.6923076923076927E-3</v>
      </c>
      <c r="O25" s="18">
        <f t="shared" si="9"/>
        <v>0.65</v>
      </c>
      <c r="P25" s="18">
        <f t="shared" si="10"/>
        <v>0.4653846153846154</v>
      </c>
      <c r="Q25" s="19">
        <f t="shared" si="11"/>
        <v>1.1230769230769231</v>
      </c>
      <c r="R25" s="3">
        <f t="shared" si="12"/>
        <v>68</v>
      </c>
      <c r="S25" s="10">
        <f t="array" ref="S25">SUM((E25:G25-B25/3)^2)/(B25/3)</f>
        <v>9.7230769230769223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21" x14ac:dyDescent="0.35">
      <c r="A26" s="11" t="s">
        <v>73</v>
      </c>
      <c r="B26" s="11">
        <f t="shared" si="0"/>
        <v>45</v>
      </c>
      <c r="C26" s="11">
        <f t="shared" si="1"/>
        <v>45.018233123507706</v>
      </c>
      <c r="D26" s="9">
        <v>2.69</v>
      </c>
      <c r="E26" s="3">
        <v>20</v>
      </c>
      <c r="F26" s="3">
        <v>10</v>
      </c>
      <c r="G26" s="3">
        <v>15</v>
      </c>
      <c r="H26" s="20">
        <f t="shared" si="2"/>
        <v>5</v>
      </c>
      <c r="I26" s="20">
        <f t="shared" si="3"/>
        <v>5</v>
      </c>
      <c r="J26" s="21">
        <f t="shared" si="4"/>
        <v>15</v>
      </c>
      <c r="K26" s="17">
        <f t="shared" si="5"/>
        <v>25</v>
      </c>
      <c r="L26" s="17">
        <f t="shared" si="6"/>
        <v>10</v>
      </c>
      <c r="M26" s="17">
        <f t="shared" si="7"/>
        <v>15</v>
      </c>
      <c r="N26" s="18">
        <f t="shared" si="8"/>
        <v>0.27777777777777779</v>
      </c>
      <c r="O26" s="18">
        <f t="shared" si="9"/>
        <v>0.1388888888888889</v>
      </c>
      <c r="P26" s="18">
        <f t="shared" si="10"/>
        <v>1.25</v>
      </c>
      <c r="Q26" s="19">
        <f t="shared" si="11"/>
        <v>1.6666666666666667</v>
      </c>
      <c r="R26" s="3">
        <f t="shared" si="12"/>
        <v>30</v>
      </c>
      <c r="S26" s="10">
        <f t="array" ref="S26">SUM((E26:G26-B26/3)^2)/(B26/3)</f>
        <v>3.3333333333333335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21" x14ac:dyDescent="0.35">
      <c r="A27" s="11" t="s">
        <v>50</v>
      </c>
      <c r="B27" s="11">
        <f t="shared" si="0"/>
        <v>71</v>
      </c>
      <c r="C27" s="11">
        <f t="shared" si="1"/>
        <v>71.627523334056875</v>
      </c>
      <c r="D27" s="9">
        <v>4.28</v>
      </c>
      <c r="E27" s="3">
        <v>32</v>
      </c>
      <c r="F27" s="3">
        <v>17</v>
      </c>
      <c r="G27" s="3">
        <v>22</v>
      </c>
      <c r="H27" s="20">
        <f t="shared" si="2"/>
        <v>7</v>
      </c>
      <c r="I27" s="20">
        <f t="shared" si="3"/>
        <v>3</v>
      </c>
      <c r="J27" s="21">
        <f t="shared" si="4"/>
        <v>17</v>
      </c>
      <c r="K27" s="17">
        <f t="shared" si="5"/>
        <v>27</v>
      </c>
      <c r="L27" s="17">
        <f t="shared" si="6"/>
        <v>12</v>
      </c>
      <c r="M27" s="17">
        <f t="shared" si="7"/>
        <v>17</v>
      </c>
      <c r="N27" s="18">
        <f t="shared" si="8"/>
        <v>0.34507042253521125</v>
      </c>
      <c r="O27" s="18">
        <f t="shared" si="9"/>
        <v>3.1690140845070422E-2</v>
      </c>
      <c r="P27" s="18">
        <f t="shared" si="10"/>
        <v>1.017605633802817</v>
      </c>
      <c r="Q27" s="19">
        <f t="shared" si="11"/>
        <v>1.3943661971830987</v>
      </c>
      <c r="R27" s="3">
        <f t="shared" si="12"/>
        <v>50</v>
      </c>
      <c r="S27" s="10">
        <f t="array" ref="S27">SUM((E27:G27-B27/3)^2)/(B27/3)</f>
        <v>4.929577464788732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 ht="21" x14ac:dyDescent="0.35">
      <c r="A28" s="11" t="s">
        <v>46</v>
      </c>
      <c r="B28" s="11">
        <f t="shared" si="0"/>
        <v>72</v>
      </c>
      <c r="C28" s="11">
        <f t="shared" si="1"/>
        <v>71.794877360538308</v>
      </c>
      <c r="D28" s="9">
        <v>4.29</v>
      </c>
      <c r="E28" s="3">
        <v>41</v>
      </c>
      <c r="F28" s="3">
        <v>17</v>
      </c>
      <c r="G28" s="3">
        <v>14</v>
      </c>
      <c r="H28" s="20">
        <f t="shared" si="2"/>
        <v>10</v>
      </c>
      <c r="I28" s="20">
        <f t="shared" si="3"/>
        <v>4</v>
      </c>
      <c r="J28" s="21">
        <f t="shared" si="4"/>
        <v>16</v>
      </c>
      <c r="K28" s="17">
        <f t="shared" si="5"/>
        <v>30</v>
      </c>
      <c r="L28" s="17">
        <f t="shared" si="6"/>
        <v>13</v>
      </c>
      <c r="M28" s="17">
        <f t="shared" si="7"/>
        <v>16</v>
      </c>
      <c r="N28" s="18">
        <f t="shared" si="8"/>
        <v>0.69444444444444442</v>
      </c>
      <c r="O28" s="18">
        <f t="shared" si="9"/>
        <v>5.5555555555555552E-2</v>
      </c>
      <c r="P28" s="18">
        <f t="shared" si="10"/>
        <v>0.88888888888888884</v>
      </c>
      <c r="Q28" s="19">
        <f t="shared" si="11"/>
        <v>1.6388888888888888</v>
      </c>
      <c r="R28" s="3">
        <f t="shared" si="12"/>
        <v>102</v>
      </c>
      <c r="S28" s="10">
        <f t="array" ref="S28">SUM((E28:G28-B28/3)^2)/(B28/3)</f>
        <v>18.25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21" x14ac:dyDescent="0.35">
      <c r="A29" s="11" t="s">
        <v>61</v>
      </c>
      <c r="B29" s="11">
        <f t="shared" si="0"/>
        <v>69</v>
      </c>
      <c r="C29" s="11">
        <f t="shared" si="1"/>
        <v>68.949858910353811</v>
      </c>
      <c r="D29" s="9">
        <v>4.12</v>
      </c>
      <c r="E29" s="3">
        <v>31</v>
      </c>
      <c r="F29" s="3">
        <v>16</v>
      </c>
      <c r="G29" s="3">
        <v>22</v>
      </c>
      <c r="H29" s="20">
        <f t="shared" si="2"/>
        <v>7</v>
      </c>
      <c r="I29" s="20">
        <f t="shared" si="3"/>
        <v>5</v>
      </c>
      <c r="J29" s="21">
        <f t="shared" si="4"/>
        <v>19</v>
      </c>
      <c r="K29" s="17">
        <f t="shared" si="5"/>
        <v>31</v>
      </c>
      <c r="L29" s="17">
        <f t="shared" si="6"/>
        <v>13</v>
      </c>
      <c r="M29" s="17">
        <f t="shared" si="7"/>
        <v>19</v>
      </c>
      <c r="N29" s="18">
        <f t="shared" si="8"/>
        <v>0.35507246376811596</v>
      </c>
      <c r="O29" s="18">
        <f t="shared" si="9"/>
        <v>9.0579710144927536E-2</v>
      </c>
      <c r="P29" s="18">
        <f t="shared" si="10"/>
        <v>1.3079710144927537</v>
      </c>
      <c r="Q29" s="19">
        <f t="shared" si="11"/>
        <v>1.7536231884057971</v>
      </c>
      <c r="R29" s="3">
        <f t="shared" si="12"/>
        <v>48</v>
      </c>
      <c r="S29" s="10">
        <f t="array" ref="S29">SUM((E29:G29-B29/3)^2)/(B29/3)</f>
        <v>4.9565217391304346</v>
      </c>
      <c r="T29" s="1"/>
      <c r="U29" s="1"/>
      <c r="V29" s="1"/>
      <c r="W29" s="1"/>
      <c r="X29" s="1"/>
      <c r="Y29" s="1"/>
      <c r="Z29" s="1"/>
      <c r="AA29" s="1"/>
      <c r="AB29" s="1"/>
    </row>
    <row r="30" spans="1:28" ht="21" x14ac:dyDescent="0.35">
      <c r="A30" s="11" t="s">
        <v>76</v>
      </c>
      <c r="B30" s="11">
        <f t="shared" si="0"/>
        <v>60</v>
      </c>
      <c r="C30" s="11">
        <f t="shared" si="1"/>
        <v>60.080095506837417</v>
      </c>
      <c r="D30" s="9">
        <v>3.59</v>
      </c>
      <c r="E30" s="3">
        <v>26</v>
      </c>
      <c r="F30" s="3">
        <v>14</v>
      </c>
      <c r="G30" s="3">
        <v>20</v>
      </c>
      <c r="H30" s="20">
        <f t="shared" si="2"/>
        <v>8</v>
      </c>
      <c r="I30" s="20">
        <f t="shared" si="3"/>
        <v>4</v>
      </c>
      <c r="J30" s="21">
        <f t="shared" si="4"/>
        <v>20</v>
      </c>
      <c r="K30" s="17">
        <f t="shared" si="5"/>
        <v>32</v>
      </c>
      <c r="L30" s="17">
        <f t="shared" si="6"/>
        <v>14</v>
      </c>
      <c r="M30" s="17">
        <f t="shared" si="7"/>
        <v>20</v>
      </c>
      <c r="N30" s="18">
        <f t="shared" si="8"/>
        <v>0.53333333333333333</v>
      </c>
      <c r="O30" s="18">
        <f t="shared" si="9"/>
        <v>6.6666666666666666E-2</v>
      </c>
      <c r="P30" s="18">
        <f t="shared" si="10"/>
        <v>1.6666666666666667</v>
      </c>
      <c r="Q30" s="19">
        <f t="shared" si="11"/>
        <v>2.2666666666666666</v>
      </c>
      <c r="R30" s="3">
        <f t="shared" si="12"/>
        <v>36</v>
      </c>
      <c r="S30" s="10">
        <f t="array" ref="S30">SUM((E30:G30-B30/3)^2)/(B30/3)</f>
        <v>3.6</v>
      </c>
      <c r="T30" s="1"/>
      <c r="U30" s="1"/>
      <c r="V30" s="1"/>
      <c r="W30" s="1"/>
      <c r="X30" s="1"/>
      <c r="Y30" s="1"/>
      <c r="Z30" s="1"/>
      <c r="AA30" s="1"/>
      <c r="AB30" s="1"/>
    </row>
    <row r="31" spans="1:28" ht="21" x14ac:dyDescent="0.35">
      <c r="A31" s="11" t="s">
        <v>70</v>
      </c>
      <c r="B31" s="11">
        <f t="shared" si="0"/>
        <v>61</v>
      </c>
      <c r="C31" s="11">
        <f t="shared" si="1"/>
        <v>61.084219665726067</v>
      </c>
      <c r="D31" s="9">
        <v>3.65</v>
      </c>
      <c r="E31" s="3">
        <v>25</v>
      </c>
      <c r="F31" s="3">
        <v>16</v>
      </c>
      <c r="G31" s="3">
        <v>20</v>
      </c>
      <c r="H31" s="20">
        <f t="shared" si="2"/>
        <v>11</v>
      </c>
      <c r="I31" s="20">
        <f t="shared" si="3"/>
        <v>3</v>
      </c>
      <c r="J31" s="21">
        <f t="shared" si="4"/>
        <v>19</v>
      </c>
      <c r="K31" s="17">
        <f t="shared" si="5"/>
        <v>33</v>
      </c>
      <c r="L31" s="17">
        <f t="shared" si="6"/>
        <v>15</v>
      </c>
      <c r="M31" s="17">
        <f t="shared" si="7"/>
        <v>19</v>
      </c>
      <c r="N31" s="18">
        <f t="shared" si="8"/>
        <v>0.99180327868852458</v>
      </c>
      <c r="O31" s="18">
        <f t="shared" si="9"/>
        <v>3.6885245901639344E-2</v>
      </c>
      <c r="P31" s="18">
        <f t="shared" si="10"/>
        <v>1.4795081967213115</v>
      </c>
      <c r="Q31" s="19">
        <f t="shared" si="11"/>
        <v>2.5081967213114753</v>
      </c>
      <c r="R31" s="3">
        <f t="shared" si="12"/>
        <v>28</v>
      </c>
      <c r="S31" s="10">
        <f t="array" ref="S31">SUM((E31:G31-B31/3)^2)/(B31/3)</f>
        <v>2</v>
      </c>
      <c r="T31" s="1"/>
      <c r="U31" s="1"/>
      <c r="V31" s="1"/>
      <c r="W31" s="1"/>
      <c r="X31" s="1"/>
      <c r="Y31" s="1"/>
      <c r="Z31" s="1"/>
      <c r="AA31" s="1"/>
      <c r="AB31" s="1"/>
    </row>
    <row r="32" spans="1:28" ht="21" x14ac:dyDescent="0.35">
      <c r="A32" s="11" t="s">
        <v>48</v>
      </c>
      <c r="B32" s="11">
        <f t="shared" si="0"/>
        <v>68</v>
      </c>
      <c r="C32" s="11">
        <f t="shared" si="1"/>
        <v>67.611026698502272</v>
      </c>
      <c r="D32" s="9">
        <v>4.04</v>
      </c>
      <c r="E32" s="3">
        <v>37</v>
      </c>
      <c r="F32" s="3">
        <v>19</v>
      </c>
      <c r="G32" s="3">
        <v>12</v>
      </c>
      <c r="H32" s="20">
        <f t="shared" si="2"/>
        <v>6</v>
      </c>
      <c r="I32" s="20">
        <f t="shared" si="3"/>
        <v>8</v>
      </c>
      <c r="J32" s="21">
        <f t="shared" si="4"/>
        <v>20</v>
      </c>
      <c r="K32" s="17">
        <f t="shared" si="5"/>
        <v>34</v>
      </c>
      <c r="L32" s="17">
        <f t="shared" si="6"/>
        <v>13</v>
      </c>
      <c r="M32" s="17">
        <f t="shared" si="7"/>
        <v>20</v>
      </c>
      <c r="N32" s="18">
        <f t="shared" si="8"/>
        <v>0.26470588235294118</v>
      </c>
      <c r="O32" s="18">
        <f t="shared" si="9"/>
        <v>0.23529411764705882</v>
      </c>
      <c r="P32" s="18">
        <f t="shared" si="10"/>
        <v>1.4705882352941178</v>
      </c>
      <c r="Q32" s="19">
        <f t="shared" si="11"/>
        <v>1.9705882352941178</v>
      </c>
      <c r="R32" s="3">
        <f t="shared" si="12"/>
        <v>86</v>
      </c>
      <c r="S32" s="10">
        <f t="array" ref="S32">SUM((E32:G32-B32/3)^2)/(B32/3)</f>
        <v>14.676470588235292</v>
      </c>
      <c r="T32" s="1"/>
      <c r="U32" s="1"/>
      <c r="V32" s="1"/>
      <c r="W32" s="1"/>
      <c r="X32" s="1"/>
      <c r="Y32" s="1"/>
      <c r="Z32" s="1"/>
      <c r="AA32" s="1"/>
      <c r="AB32" s="1"/>
    </row>
    <row r="33" spans="1:28" ht="21" x14ac:dyDescent="0.35">
      <c r="A33" s="11" t="s">
        <v>72</v>
      </c>
      <c r="B33" s="11">
        <f t="shared" si="0"/>
        <v>54</v>
      </c>
      <c r="C33" s="11">
        <f t="shared" si="1"/>
        <v>53.553288474061212</v>
      </c>
      <c r="D33" s="9">
        <v>3.2</v>
      </c>
      <c r="E33" s="3">
        <v>22</v>
      </c>
      <c r="F33" s="3">
        <v>19</v>
      </c>
      <c r="G33" s="3">
        <v>13</v>
      </c>
      <c r="H33" s="20">
        <f t="shared" si="2"/>
        <v>10</v>
      </c>
      <c r="I33" s="20">
        <f t="shared" si="3"/>
        <v>22</v>
      </c>
      <c r="J33" s="21">
        <f t="shared" si="4"/>
        <v>2</v>
      </c>
      <c r="K33" s="17">
        <f t="shared" si="5"/>
        <v>34</v>
      </c>
      <c r="L33" s="17">
        <f t="shared" si="6"/>
        <v>16</v>
      </c>
      <c r="M33" s="17">
        <f t="shared" si="7"/>
        <v>22</v>
      </c>
      <c r="N33" s="18">
        <f t="shared" si="8"/>
        <v>0.92592592592592593</v>
      </c>
      <c r="O33" s="18">
        <f t="shared" si="9"/>
        <v>2.2407407407407409</v>
      </c>
      <c r="P33" s="18">
        <f t="shared" si="10"/>
        <v>1.8518518518518517E-2</v>
      </c>
      <c r="Q33" s="19">
        <f t="shared" si="11"/>
        <v>3.1851851851851856</v>
      </c>
      <c r="R33" s="3">
        <f t="shared" si="12"/>
        <v>30</v>
      </c>
      <c r="S33" s="10">
        <f t="array" ref="S33">SUM((E33:G33-B33/3)^2)/(B33/3)</f>
        <v>2.3333333333333335</v>
      </c>
      <c r="T33" s="1"/>
      <c r="U33" s="1"/>
      <c r="V33" s="1"/>
      <c r="W33" s="1"/>
      <c r="X33" s="1"/>
      <c r="Y33" s="1"/>
      <c r="Z33" s="1"/>
      <c r="AA33" s="1"/>
      <c r="AB33" s="1"/>
    </row>
    <row r="34" spans="1:28" ht="21" x14ac:dyDescent="0.35">
      <c r="A34" s="11" t="s">
        <v>67</v>
      </c>
      <c r="B34" s="11">
        <f t="shared" si="0"/>
        <v>41</v>
      </c>
      <c r="C34" s="11">
        <f t="shared" si="1"/>
        <v>41.169090514434558</v>
      </c>
      <c r="D34" s="9">
        <v>2.46</v>
      </c>
      <c r="E34" s="3">
        <v>19</v>
      </c>
      <c r="F34" s="3">
        <v>15</v>
      </c>
      <c r="G34" s="3">
        <v>7</v>
      </c>
      <c r="H34" s="20">
        <f t="shared" si="2"/>
        <v>3</v>
      </c>
      <c r="I34" s="20">
        <f t="shared" si="3"/>
        <v>19</v>
      </c>
      <c r="J34" s="21">
        <f t="shared" si="4"/>
        <v>13</v>
      </c>
      <c r="K34" s="17">
        <f t="shared" si="5"/>
        <v>35</v>
      </c>
      <c r="L34" s="17">
        <f t="shared" si="6"/>
        <v>11</v>
      </c>
      <c r="M34" s="17">
        <f t="shared" si="7"/>
        <v>19</v>
      </c>
      <c r="N34" s="18">
        <f t="shared" si="8"/>
        <v>0.10975609756097561</v>
      </c>
      <c r="O34" s="18">
        <f t="shared" si="9"/>
        <v>2.2012195121951219</v>
      </c>
      <c r="P34" s="18">
        <f t="shared" si="10"/>
        <v>1.0304878048780488</v>
      </c>
      <c r="Q34" s="19">
        <f t="shared" si="11"/>
        <v>3.3414634146341466</v>
      </c>
      <c r="R34" s="3">
        <f t="shared" si="12"/>
        <v>40</v>
      </c>
      <c r="S34" s="10">
        <f t="array" ref="S34">SUM((E34:G34-B34/3)^2)/(B34/3)</f>
        <v>5.463414634146341</v>
      </c>
      <c r="T34" s="1"/>
      <c r="U34" s="1"/>
      <c r="V34" s="1"/>
      <c r="W34" s="1"/>
      <c r="X34" s="1"/>
      <c r="Y34" s="1"/>
      <c r="Z34" s="1"/>
      <c r="AA34" s="1"/>
      <c r="AB34" s="1"/>
    </row>
    <row r="35" spans="1:28" ht="21" x14ac:dyDescent="0.35">
      <c r="A35" s="11" t="s">
        <v>51</v>
      </c>
      <c r="B35" s="11">
        <f t="shared" si="0"/>
        <v>47</v>
      </c>
      <c r="C35" s="11">
        <f t="shared" si="1"/>
        <v>47.69589754721077</v>
      </c>
      <c r="D35" s="9">
        <v>2.85</v>
      </c>
      <c r="E35" s="3">
        <v>20</v>
      </c>
      <c r="F35" s="3">
        <v>18</v>
      </c>
      <c r="G35" s="3">
        <v>9</v>
      </c>
      <c r="H35" s="20">
        <f t="shared" si="2"/>
        <v>7</v>
      </c>
      <c r="I35" s="20">
        <f t="shared" si="3"/>
        <v>25</v>
      </c>
      <c r="J35" s="21">
        <f t="shared" si="4"/>
        <v>11</v>
      </c>
      <c r="K35" s="17">
        <f t="shared" si="5"/>
        <v>43</v>
      </c>
      <c r="L35" s="17">
        <f t="shared" si="6"/>
        <v>16</v>
      </c>
      <c r="M35" s="17">
        <f t="shared" si="7"/>
        <v>25</v>
      </c>
      <c r="N35" s="18">
        <f t="shared" si="8"/>
        <v>0.52127659574468088</v>
      </c>
      <c r="O35" s="18">
        <f t="shared" si="9"/>
        <v>3.3244680851063828</v>
      </c>
      <c r="P35" s="18">
        <f t="shared" si="10"/>
        <v>0.6436170212765957</v>
      </c>
      <c r="Q35" s="19">
        <f t="shared" si="11"/>
        <v>4.4893617021276597</v>
      </c>
      <c r="R35" s="3">
        <f t="shared" si="12"/>
        <v>40</v>
      </c>
      <c r="S35" s="10">
        <f t="array" ref="S35">SUM((E35:G35-B35/3)^2)/(B35/3)</f>
        <v>4.3829787234042552</v>
      </c>
      <c r="T35" s="1"/>
      <c r="U35" s="1"/>
      <c r="V35" s="1"/>
      <c r="W35" s="1"/>
      <c r="X35" s="1"/>
      <c r="Y35" s="1"/>
      <c r="Z35" s="1"/>
      <c r="AA35" s="1"/>
      <c r="AB35" s="1"/>
    </row>
    <row r="36" spans="1:28" ht="21" x14ac:dyDescent="0.35">
      <c r="A36" s="11" t="s">
        <v>74</v>
      </c>
      <c r="B36" s="11">
        <f t="shared" si="0"/>
        <v>72</v>
      </c>
      <c r="C36" s="11">
        <f t="shared" si="1"/>
        <v>71.794877360538308</v>
      </c>
      <c r="D36" s="9">
        <v>4.29</v>
      </c>
      <c r="E36" s="3">
        <v>28</v>
      </c>
      <c r="F36" s="3">
        <v>22</v>
      </c>
      <c r="G36" s="3">
        <v>22</v>
      </c>
      <c r="H36" s="20">
        <f t="shared" si="2"/>
        <v>16</v>
      </c>
      <c r="I36" s="20">
        <f t="shared" si="3"/>
        <v>16</v>
      </c>
      <c r="J36" s="21">
        <f t="shared" si="4"/>
        <v>16</v>
      </c>
      <c r="K36" s="17">
        <f t="shared" si="5"/>
        <v>48</v>
      </c>
      <c r="L36" s="17">
        <f t="shared" si="6"/>
        <v>16</v>
      </c>
      <c r="M36" s="17">
        <f t="shared" si="7"/>
        <v>16</v>
      </c>
      <c r="N36" s="18">
        <f t="shared" si="8"/>
        <v>1.7777777777777777</v>
      </c>
      <c r="O36" s="18">
        <f t="shared" si="9"/>
        <v>0.88888888888888884</v>
      </c>
      <c r="P36" s="18">
        <f t="shared" si="10"/>
        <v>0.88888888888888884</v>
      </c>
      <c r="Q36" s="19">
        <f t="shared" si="11"/>
        <v>3.5555555555555554</v>
      </c>
      <c r="R36" s="3">
        <f t="shared" si="12"/>
        <v>24</v>
      </c>
      <c r="S36" s="10">
        <f t="array" ref="S36">SUM((E36:G36-B36/3)^2)/(B36/3)</f>
        <v>1</v>
      </c>
      <c r="T36" s="1"/>
      <c r="U36" s="1"/>
      <c r="V36" s="1"/>
      <c r="W36" s="1"/>
      <c r="X36" s="1"/>
      <c r="Y36" s="1"/>
      <c r="Z36" s="1"/>
      <c r="AA36" s="1"/>
      <c r="AB36" s="1"/>
    </row>
    <row r="37" spans="1:28" ht="21" x14ac:dyDescent="0.35">
      <c r="A37" s="11" t="s">
        <v>77</v>
      </c>
      <c r="B37" s="11">
        <f t="shared" si="0"/>
        <v>72</v>
      </c>
      <c r="C37" s="11">
        <f t="shared" si="1"/>
        <v>72.129585413501189</v>
      </c>
      <c r="D37" s="9">
        <v>4.3099999999999996</v>
      </c>
      <c r="E37" s="3">
        <v>33</v>
      </c>
      <c r="F37" s="3">
        <v>25</v>
      </c>
      <c r="G37" s="3">
        <v>14</v>
      </c>
      <c r="H37" s="20">
        <f t="shared" si="2"/>
        <v>6</v>
      </c>
      <c r="I37" s="20">
        <f t="shared" si="3"/>
        <v>28</v>
      </c>
      <c r="J37" s="21">
        <f t="shared" si="4"/>
        <v>16</v>
      </c>
      <c r="K37" s="17">
        <f t="shared" si="5"/>
        <v>50</v>
      </c>
      <c r="L37" s="17">
        <f t="shared" si="6"/>
        <v>17</v>
      </c>
      <c r="M37" s="17">
        <f t="shared" si="7"/>
        <v>28</v>
      </c>
      <c r="N37" s="18">
        <f t="shared" si="8"/>
        <v>0.25</v>
      </c>
      <c r="O37" s="18">
        <f t="shared" si="9"/>
        <v>2.7222222222222223</v>
      </c>
      <c r="P37" s="18">
        <f t="shared" si="10"/>
        <v>0.88888888888888884</v>
      </c>
      <c r="Q37" s="19">
        <f t="shared" si="11"/>
        <v>3.8611111111111112</v>
      </c>
      <c r="R37" s="3">
        <f t="shared" si="12"/>
        <v>60</v>
      </c>
      <c r="S37" s="10">
        <f t="array" ref="S37">SUM((E37:G37-B37/3)^2)/(B37/3)</f>
        <v>7.583333333333333</v>
      </c>
      <c r="T37" s="1"/>
      <c r="U37" s="1"/>
      <c r="V37" s="1"/>
      <c r="W37" s="1"/>
      <c r="X37" s="1"/>
      <c r="Y37" s="1"/>
      <c r="Z37" s="1"/>
      <c r="AA37" s="1"/>
      <c r="AB37" s="1"/>
    </row>
    <row r="38" spans="1:28" ht="21" x14ac:dyDescent="0.35">
      <c r="A38" s="11" t="s">
        <v>65</v>
      </c>
      <c r="B38" s="11">
        <f t="shared" si="0"/>
        <v>69</v>
      </c>
      <c r="C38" s="11">
        <f t="shared" si="1"/>
        <v>69.117212936835244</v>
      </c>
      <c r="D38" s="9">
        <v>4.13</v>
      </c>
      <c r="E38" s="3">
        <v>37</v>
      </c>
      <c r="F38" s="3">
        <v>22</v>
      </c>
      <c r="G38" s="3">
        <v>10</v>
      </c>
      <c r="H38" s="20">
        <f t="shared" si="2"/>
        <v>5</v>
      </c>
      <c r="I38" s="20">
        <f t="shared" si="3"/>
        <v>19</v>
      </c>
      <c r="J38" s="21">
        <f t="shared" si="4"/>
        <v>29</v>
      </c>
      <c r="K38" s="17">
        <f t="shared" si="5"/>
        <v>53</v>
      </c>
      <c r="L38" s="17">
        <f t="shared" si="6"/>
        <v>17</v>
      </c>
      <c r="M38" s="17">
        <f t="shared" si="7"/>
        <v>29</v>
      </c>
      <c r="N38" s="18">
        <f t="shared" si="8"/>
        <v>0.18115942028985507</v>
      </c>
      <c r="O38" s="18">
        <f t="shared" si="9"/>
        <v>1.3079710144927537</v>
      </c>
      <c r="P38" s="18">
        <f t="shared" si="10"/>
        <v>3.0471014492753623</v>
      </c>
      <c r="Q38" s="19">
        <f t="shared" si="11"/>
        <v>4.5362318840579707</v>
      </c>
      <c r="R38" s="3">
        <f t="shared" si="12"/>
        <v>84</v>
      </c>
      <c r="S38" s="10">
        <f t="array" ref="S38">SUM((E38:G38-B38/3)^2)/(B38/3)</f>
        <v>15.913043478260869</v>
      </c>
      <c r="T38" s="1"/>
      <c r="U38" s="1"/>
      <c r="V38" s="1"/>
      <c r="W38" s="1"/>
      <c r="X38" s="1"/>
      <c r="Y38" s="1"/>
      <c r="Z38" s="1"/>
      <c r="AA38" s="1"/>
      <c r="AB38" s="1"/>
    </row>
    <row r="39" spans="1:28" ht="21" x14ac:dyDescent="0.35">
      <c r="A39" s="11" t="s">
        <v>52</v>
      </c>
      <c r="B39" s="11">
        <f t="shared" si="0"/>
        <v>58</v>
      </c>
      <c r="C39" s="11">
        <f t="shared" si="1"/>
        <v>57.235077056652919</v>
      </c>
      <c r="D39" s="9">
        <v>3.42</v>
      </c>
      <c r="E39" s="3">
        <v>39</v>
      </c>
      <c r="F39" s="3">
        <v>9</v>
      </c>
      <c r="G39" s="3">
        <v>10</v>
      </c>
      <c r="H39" s="20">
        <f t="shared" si="2"/>
        <v>20</v>
      </c>
      <c r="I39" s="20">
        <f t="shared" si="3"/>
        <v>22</v>
      </c>
      <c r="J39" s="21">
        <f t="shared" si="4"/>
        <v>18</v>
      </c>
      <c r="K39" s="17">
        <f t="shared" si="5"/>
        <v>60</v>
      </c>
      <c r="L39" s="17">
        <f t="shared" si="6"/>
        <v>21</v>
      </c>
      <c r="M39" s="17">
        <f t="shared" si="7"/>
        <v>22</v>
      </c>
      <c r="N39" s="18">
        <f t="shared" si="8"/>
        <v>3.4482758620689653</v>
      </c>
      <c r="O39" s="18">
        <f t="shared" si="9"/>
        <v>2.0862068965517242</v>
      </c>
      <c r="P39" s="18">
        <f t="shared" si="10"/>
        <v>1.396551724137931</v>
      </c>
      <c r="Q39" s="19">
        <f t="shared" si="11"/>
        <v>6.931034482758621</v>
      </c>
      <c r="R39" s="3">
        <f t="shared" si="12"/>
        <v>118</v>
      </c>
      <c r="S39" s="10">
        <f t="array" ref="S39">SUM((E39:G39-B39/3)^2)/(B39/3)</f>
        <v>30.034482758620694</v>
      </c>
      <c r="T39" s="1"/>
      <c r="U39" s="1"/>
      <c r="V39" s="1"/>
      <c r="W39" s="1"/>
      <c r="X39" s="1"/>
      <c r="Y39" s="1"/>
      <c r="Z39" s="1"/>
      <c r="AA39" s="1"/>
      <c r="AB39" s="1"/>
    </row>
    <row r="40" spans="1:28" ht="21" x14ac:dyDescent="0.35">
      <c r="A40" s="11" t="s">
        <v>49</v>
      </c>
      <c r="B40" s="11">
        <f t="shared" si="0"/>
        <v>51</v>
      </c>
      <c r="C40" s="11">
        <f t="shared" si="1"/>
        <v>50.373561970913819</v>
      </c>
      <c r="D40" s="9">
        <v>3.01</v>
      </c>
      <c r="E40" s="3">
        <v>33</v>
      </c>
      <c r="F40" s="3">
        <v>3</v>
      </c>
      <c r="G40" s="3">
        <v>15</v>
      </c>
      <c r="H40" s="20">
        <f t="shared" si="2"/>
        <v>15</v>
      </c>
      <c r="I40" s="20">
        <f t="shared" si="3"/>
        <v>39</v>
      </c>
      <c r="J40" s="21">
        <f t="shared" si="4"/>
        <v>9</v>
      </c>
      <c r="K40" s="17">
        <f t="shared" si="5"/>
        <v>63</v>
      </c>
      <c r="L40" s="17">
        <f t="shared" si="6"/>
        <v>27</v>
      </c>
      <c r="M40" s="17">
        <f t="shared" si="7"/>
        <v>39</v>
      </c>
      <c r="N40" s="18">
        <f t="shared" si="8"/>
        <v>2.2058823529411766</v>
      </c>
      <c r="O40" s="18">
        <f t="shared" si="9"/>
        <v>7.4558823529411766</v>
      </c>
      <c r="P40" s="18">
        <f t="shared" si="10"/>
        <v>0.39705882352941174</v>
      </c>
      <c r="Q40" s="19">
        <f t="shared" si="11"/>
        <v>10.058823529411764</v>
      </c>
      <c r="R40" s="3">
        <f t="shared" si="12"/>
        <v>96</v>
      </c>
      <c r="S40" s="10">
        <f t="array" ref="S40">SUM((E40:G40-B40/3)^2)/(B40/3)</f>
        <v>26.823529411764707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ht="21" x14ac:dyDescent="0.35">
      <c r="A41" s="11">
        <v>39</v>
      </c>
      <c r="B41" s="11">
        <f t="shared" ref="B41:B42" si="13">SUM(E41:G41)</f>
        <v>0</v>
      </c>
      <c r="C41" s="11">
        <f t="shared" ref="C41:C44" si="14">D41/A$1</f>
        <v>0</v>
      </c>
      <c r="D41" s="9"/>
      <c r="E41" s="3"/>
      <c r="F41" s="3"/>
      <c r="G41" s="3"/>
      <c r="H41" s="20">
        <f t="shared" ref="H41:J44" si="15">ABS(E41/E$2-$B41)</f>
        <v>0</v>
      </c>
      <c r="I41" s="20">
        <f t="shared" si="15"/>
        <v>0</v>
      </c>
      <c r="J41" s="21">
        <f t="shared" si="15"/>
        <v>0</v>
      </c>
      <c r="K41" s="17">
        <f t="shared" ref="K41:K44" si="16">SUM(H41:J41)</f>
        <v>0</v>
      </c>
      <c r="L41" s="17">
        <f t="shared" ref="L41:L42" si="17">ABS($E41-$F41-$G41)+ABS($F41-$G41)</f>
        <v>0</v>
      </c>
      <c r="M41" s="17">
        <f t="shared" ref="M41:M42" si="18">ABS($E41-$F41-$G41)+2*ABS($F41-$G41)</f>
        <v>0</v>
      </c>
      <c r="N41" s="18" t="e">
        <f t="shared" ref="N41:P43" si="19">H41^2/($B41/E$2)</f>
        <v>#DIV/0!</v>
      </c>
      <c r="O41" s="18" t="e">
        <f t="shared" si="19"/>
        <v>#DIV/0!</v>
      </c>
      <c r="P41" s="18" t="e">
        <f t="shared" si="19"/>
        <v>#DIV/0!</v>
      </c>
      <c r="Q41" s="19" t="e">
        <f t="shared" ref="Q41:Q42" si="20">SUM(N41:P41)</f>
        <v>#DIV/0!</v>
      </c>
      <c r="R41" s="3">
        <f t="shared" si="12"/>
        <v>0</v>
      </c>
      <c r="S41" s="10" t="e">
        <f t="array" ref="S41">SUM((E41:G41-B41/3)^2)/(B41/3)</f>
        <v>#DIV/0!</v>
      </c>
      <c r="T41" s="1"/>
      <c r="U41" s="1"/>
      <c r="V41" s="1"/>
      <c r="W41" s="1"/>
      <c r="X41" s="1"/>
      <c r="Y41" s="1"/>
      <c r="Z41" s="1"/>
      <c r="AA41" s="1"/>
      <c r="AB41" s="1"/>
    </row>
    <row r="42" spans="1:28" ht="21" x14ac:dyDescent="0.35">
      <c r="A42" s="11">
        <v>40</v>
      </c>
      <c r="B42" s="11">
        <f t="shared" si="13"/>
        <v>0</v>
      </c>
      <c r="C42" s="11">
        <f t="shared" si="14"/>
        <v>0</v>
      </c>
      <c r="D42" s="9"/>
      <c r="E42" s="3"/>
      <c r="F42" s="3"/>
      <c r="G42" s="3"/>
      <c r="H42" s="20">
        <f t="shared" si="15"/>
        <v>0</v>
      </c>
      <c r="I42" s="20">
        <f t="shared" si="15"/>
        <v>0</v>
      </c>
      <c r="J42" s="21">
        <f t="shared" si="15"/>
        <v>0</v>
      </c>
      <c r="K42" s="17">
        <f t="shared" si="16"/>
        <v>0</v>
      </c>
      <c r="L42" s="17">
        <f t="shared" si="17"/>
        <v>0</v>
      </c>
      <c r="M42" s="17">
        <f t="shared" si="18"/>
        <v>0</v>
      </c>
      <c r="N42" s="18" t="e">
        <f t="shared" si="19"/>
        <v>#DIV/0!</v>
      </c>
      <c r="O42" s="18" t="e">
        <f t="shared" si="19"/>
        <v>#DIV/0!</v>
      </c>
      <c r="P42" s="18" t="e">
        <f t="shared" si="19"/>
        <v>#DIV/0!</v>
      </c>
      <c r="Q42" s="19" t="e">
        <f t="shared" si="20"/>
        <v>#DIV/0!</v>
      </c>
      <c r="R42" s="3">
        <f t="shared" si="12"/>
        <v>0</v>
      </c>
      <c r="S42" s="10" t="e">
        <f t="array" ref="S42">SUM((E42:G42-B42/3)^2)/(B42/3)</f>
        <v>#DIV/0!</v>
      </c>
      <c r="T42" s="1"/>
      <c r="U42" s="1"/>
      <c r="V42" s="1"/>
      <c r="W42" s="1"/>
      <c r="X42" s="1"/>
      <c r="Y42" s="1"/>
      <c r="Z42" s="1"/>
      <c r="AA42" s="1"/>
      <c r="AB42" s="1"/>
    </row>
    <row r="43" spans="1:28" ht="21" hidden="1" x14ac:dyDescent="0.35">
      <c r="A43" s="3" t="s">
        <v>38</v>
      </c>
      <c r="B43" s="3">
        <f t="shared" ref="B43:B44" si="21">SUM(E43:G43)</f>
        <v>57</v>
      </c>
      <c r="C43" s="3">
        <f t="shared" si="14"/>
        <v>61.920989798133277</v>
      </c>
      <c r="D43" s="3">
        <v>3.7</v>
      </c>
      <c r="E43" s="3">
        <v>22</v>
      </c>
      <c r="F43" s="3">
        <v>15</v>
      </c>
      <c r="G43" s="3">
        <v>20</v>
      </c>
      <c r="H43" s="4">
        <f t="shared" si="15"/>
        <v>13</v>
      </c>
      <c r="I43" s="5">
        <f t="shared" si="15"/>
        <v>3</v>
      </c>
      <c r="J43" s="6">
        <f t="shared" si="15"/>
        <v>23</v>
      </c>
      <c r="K43" s="8">
        <f t="shared" si="16"/>
        <v>39</v>
      </c>
      <c r="L43" s="9"/>
      <c r="M43" s="9"/>
      <c r="N43" s="9">
        <f t="shared" si="19"/>
        <v>1.4824561403508771</v>
      </c>
      <c r="O43" s="9">
        <f t="shared" si="19"/>
        <v>3.9473684210526314E-2</v>
      </c>
      <c r="P43" s="9">
        <f t="shared" si="19"/>
        <v>2.3201754385964914</v>
      </c>
      <c r="Q43" s="10">
        <f t="shared" ref="Q43:Q44" si="22">SUM(N43:P43)</f>
        <v>3.8421052631578947</v>
      </c>
      <c r="R43" s="3">
        <f t="shared" si="12"/>
        <v>24</v>
      </c>
      <c r="S43" s="10">
        <f t="array" ref="S43">SUM((E43:G43-B43/3)^2)/(B43/3)</f>
        <v>1.368421052631579</v>
      </c>
      <c r="T43" s="1"/>
      <c r="U43" s="1"/>
      <c r="V43" s="1"/>
      <c r="W43" s="1"/>
      <c r="X43" s="1"/>
      <c r="Y43" s="1"/>
      <c r="Z43" s="1"/>
      <c r="AA43" s="1"/>
      <c r="AB43" s="1"/>
    </row>
    <row r="44" spans="1:28" ht="21" hidden="1" x14ac:dyDescent="0.35">
      <c r="A44" s="3" t="s">
        <v>39</v>
      </c>
      <c r="B44" s="3">
        <f t="shared" si="21"/>
        <v>73</v>
      </c>
      <c r="C44" s="3">
        <f t="shared" si="14"/>
        <v>73.301063598871281</v>
      </c>
      <c r="D44" s="3">
        <v>4.38</v>
      </c>
      <c r="E44" s="3">
        <v>33</v>
      </c>
      <c r="F44" s="3">
        <v>16</v>
      </c>
      <c r="G44" s="3">
        <v>24</v>
      </c>
      <c r="H44" s="4">
        <f t="shared" si="15"/>
        <v>7</v>
      </c>
      <c r="I44" s="5">
        <f t="shared" si="15"/>
        <v>9</v>
      </c>
      <c r="J44" s="6">
        <f t="shared" si="15"/>
        <v>23</v>
      </c>
      <c r="K44" s="8">
        <f t="shared" si="16"/>
        <v>39</v>
      </c>
      <c r="L44" s="3"/>
      <c r="M44" s="3"/>
      <c r="N44" s="3"/>
      <c r="O44" s="3"/>
      <c r="P44" s="3"/>
      <c r="Q44" s="10">
        <f t="shared" si="22"/>
        <v>0</v>
      </c>
      <c r="R44" s="3">
        <f t="shared" si="12"/>
        <v>52</v>
      </c>
      <c r="S44" s="10">
        <f t="array" ref="S44">SUM((E44:G44-B44/3)^2)/(B44/3)</f>
        <v>5.9452054794520546</v>
      </c>
      <c r="T44" s="1"/>
      <c r="U44" s="1"/>
      <c r="V44" s="1"/>
      <c r="W44" s="1"/>
      <c r="X44" s="1"/>
      <c r="Y44" s="1"/>
      <c r="Z44" s="1"/>
      <c r="AA44" s="1"/>
      <c r="AB44" s="1"/>
    </row>
    <row r="45" spans="1:2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</row>
    <row r="50" spans="1:2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</row>
    <row r="51" spans="1:2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</row>
    <row r="52" spans="1:2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</row>
    <row r="53" spans="1:2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</row>
    <row r="54" spans="1:2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</sheetData>
  <sortState xmlns:xlrd2="http://schemas.microsoft.com/office/spreadsheetml/2017/richdata2" ref="A4:Q40">
    <sortCondition ref="K4:K40"/>
  </sortState>
  <conditionalFormatting sqref="S49:S53 S4:S44 Q4:Q44">
    <cfRule type="cellIs" dxfId="6" priority="6" operator="greaterThan">
      <formula>6</formula>
    </cfRule>
    <cfRule type="cellIs" dxfId="5" priority="7" operator="greaterThan">
      <formula>6</formula>
    </cfRule>
  </conditionalFormatting>
  <conditionalFormatting sqref="Q49:R53">
    <cfRule type="cellIs" dxfId="4" priority="4" operator="greaterThan">
      <formula>6</formula>
    </cfRule>
    <cfRule type="cellIs" dxfId="3" priority="5" operator="greaterThan">
      <formula>6</formula>
    </cfRule>
  </conditionalFormatting>
  <conditionalFormatting sqref="Q4:Q44">
    <cfRule type="cellIs" dxfId="2" priority="3" operator="greaterThan">
      <formula>6</formula>
    </cfRule>
  </conditionalFormatting>
  <conditionalFormatting sqref="R4:R44">
    <cfRule type="cellIs" dxfId="1" priority="2" operator="greaterThan">
      <formula>52</formula>
    </cfRule>
  </conditionalFormatting>
  <conditionalFormatting sqref="K4:K44">
    <cfRule type="cellIs" dxfId="0" priority="1" operator="greaterThan">
      <formula>54</formula>
    </cfRule>
  </conditionalFormatting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köln</vt:lpstr>
      <vt:lpstr>grossengottern</vt:lpstr>
      <vt:lpstr>ilmenau</vt:lpstr>
      <vt:lpstr>ffm</vt:lpstr>
      <vt:lpstr>aa</vt:lpstr>
      <vt:lpstr>ms-sortiert</vt:lpstr>
      <vt:lpstr>alle</vt:lpstr>
      <vt:lpstr>bi-sortiert</vt:lpstr>
      <vt:lpstr>do</vt:lpstr>
      <vt:lpstr>mh</vt:lpstr>
      <vt:lpstr>mma</vt:lpstr>
      <vt:lpstr>HH</vt:lpstr>
      <vt:lpstr>PUL</vt:lpstr>
      <vt:lpstr>MMA-sortiert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Riemer</dc:creator>
  <cp:lastModifiedBy>riemer</cp:lastModifiedBy>
  <cp:lastPrinted>2019-02-09T18:51:58Z</cp:lastPrinted>
  <dcterms:created xsi:type="dcterms:W3CDTF">2019-02-08T08:42:57Z</dcterms:created>
  <dcterms:modified xsi:type="dcterms:W3CDTF">2022-12-20T09:36:21Z</dcterms:modified>
</cp:coreProperties>
</file>