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iemer\Documents\buch\aktuell\download\"/>
    </mc:Choice>
  </mc:AlternateContent>
  <xr:revisionPtr revIDLastSave="0" documentId="8_{155A439E-7EF4-4947-B197-A348C7FCBEF9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Gruppen-Höhe-Schuhgröße" sheetId="4" r:id="rId1"/>
    <sheet name="Alle-Höhe-Schuhgröße" sheetId="1" r:id="rId2"/>
  </sheets>
  <definedNames>
    <definedName name="_xlnm.Print_Area" localSheetId="1">'Alle-Höhe-Schuhgröße'!$A$1:$N$27</definedName>
    <definedName name="_xlnm.Print_Area" localSheetId="0">'Gruppen-Höhe-Schuhgröße'!$A$1:$K$37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B3" i="1"/>
  <c r="B21" i="1"/>
  <c r="B22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C21" i="1"/>
  <c r="C22" i="1"/>
  <c r="E3" i="1"/>
  <c r="G3" i="1"/>
  <c r="B9" i="4"/>
  <c r="C9" i="4"/>
  <c r="C10" i="4"/>
  <c r="B10" i="4"/>
  <c r="D7" i="4"/>
  <c r="E15" i="4"/>
  <c r="G15" i="4"/>
  <c r="E18" i="4"/>
  <c r="G18" i="4"/>
  <c r="E19" i="4"/>
  <c r="G19" i="4"/>
  <c r="B21" i="4"/>
  <c r="B22" i="4"/>
  <c r="C21" i="4"/>
  <c r="C22" i="4"/>
  <c r="E20" i="4"/>
  <c r="G20" i="4"/>
  <c r="D30" i="4"/>
  <c r="B33" i="4"/>
  <c r="C33" i="4"/>
  <c r="C34" i="4"/>
  <c r="B34" i="4"/>
  <c r="D27" i="4"/>
  <c r="E39" i="4"/>
  <c r="G39" i="4"/>
  <c r="E43" i="4"/>
  <c r="G43" i="4"/>
  <c r="B45" i="4"/>
  <c r="B46" i="4"/>
  <c r="C45" i="4"/>
  <c r="C46" i="4"/>
  <c r="E40" i="4"/>
  <c r="G40" i="4"/>
  <c r="D5" i="1"/>
  <c r="D11" i="1"/>
  <c r="D13" i="1"/>
  <c r="D15" i="1"/>
  <c r="D17" i="1"/>
  <c r="D19" i="1"/>
  <c r="D4" i="1"/>
  <c r="D6" i="1"/>
  <c r="D7" i="1"/>
  <c r="D8" i="1"/>
  <c r="D9" i="1"/>
  <c r="D10" i="1"/>
  <c r="D12" i="1"/>
  <c r="D14" i="1"/>
  <c r="D16" i="1"/>
  <c r="D18" i="1"/>
  <c r="D20" i="1"/>
  <c r="D3" i="1"/>
  <c r="D17" i="4"/>
  <c r="D19" i="4"/>
  <c r="D16" i="4"/>
  <c r="D20" i="4"/>
  <c r="D18" i="4"/>
  <c r="D15" i="4"/>
  <c r="E7" i="4"/>
  <c r="G7" i="4"/>
  <c r="E4" i="4"/>
  <c r="G4" i="4"/>
  <c r="E6" i="4"/>
  <c r="G6" i="4"/>
  <c r="E5" i="4"/>
  <c r="G5" i="4"/>
  <c r="E3" i="4"/>
  <c r="G3" i="4"/>
  <c r="E8" i="4"/>
  <c r="G8" i="4"/>
  <c r="D39" i="4"/>
  <c r="D44" i="4"/>
  <c r="D42" i="4"/>
  <c r="D40" i="4"/>
  <c r="D41" i="4"/>
  <c r="D43" i="4"/>
  <c r="F27" i="4"/>
  <c r="H27" i="4"/>
  <c r="E30" i="4"/>
  <c r="G30" i="4"/>
  <c r="E32" i="4"/>
  <c r="G32" i="4"/>
  <c r="E27" i="4"/>
  <c r="G27" i="4"/>
  <c r="E29" i="4"/>
  <c r="G29" i="4"/>
  <c r="E31" i="4"/>
  <c r="G31" i="4"/>
  <c r="E28" i="4"/>
  <c r="G28" i="4"/>
  <c r="F7" i="4"/>
  <c r="H7" i="4"/>
  <c r="D5" i="4"/>
  <c r="E41" i="4"/>
  <c r="G41" i="4"/>
  <c r="G45" i="4"/>
  <c r="G47" i="4"/>
  <c r="G48" i="4"/>
  <c r="D28" i="4"/>
  <c r="D8" i="4"/>
  <c r="E44" i="4"/>
  <c r="G44" i="4"/>
  <c r="D31" i="4"/>
  <c r="E16" i="4"/>
  <c r="G16" i="4"/>
  <c r="G21" i="4"/>
  <c r="G23" i="4"/>
  <c r="G24" i="4"/>
  <c r="D3" i="4"/>
  <c r="E20" i="1"/>
  <c r="G20" i="1"/>
  <c r="E19" i="1"/>
  <c r="G19" i="1"/>
  <c r="E18" i="1"/>
  <c r="G18" i="1"/>
  <c r="E17" i="1"/>
  <c r="G17" i="1"/>
  <c r="E16" i="1"/>
  <c r="G16" i="1"/>
  <c r="E15" i="1"/>
  <c r="G15" i="1"/>
  <c r="E14" i="1"/>
  <c r="G14" i="1"/>
  <c r="E13" i="1"/>
  <c r="G13" i="1"/>
  <c r="E12" i="1"/>
  <c r="G12" i="1"/>
  <c r="E11" i="1"/>
  <c r="G11" i="1"/>
  <c r="E10" i="1"/>
  <c r="G10" i="1"/>
  <c r="E9" i="1"/>
  <c r="G9" i="1"/>
  <c r="E8" i="1"/>
  <c r="G8" i="1"/>
  <c r="E7" i="1"/>
  <c r="G7" i="1"/>
  <c r="E6" i="1"/>
  <c r="G6" i="1"/>
  <c r="E5" i="1"/>
  <c r="G5" i="1"/>
  <c r="E4" i="1"/>
  <c r="G4" i="1"/>
  <c r="G21" i="1"/>
  <c r="G23" i="1"/>
  <c r="G24" i="1"/>
  <c r="E42" i="4"/>
  <c r="G42" i="4"/>
  <c r="D32" i="4"/>
  <c r="F30" i="4"/>
  <c r="E17" i="4"/>
  <c r="G17" i="4"/>
  <c r="D4" i="4"/>
  <c r="D6" i="4"/>
  <c r="D29" i="4"/>
  <c r="F29" i="4"/>
  <c r="H29" i="4"/>
  <c r="H3" i="4"/>
  <c r="F3" i="4"/>
  <c r="H44" i="4"/>
  <c r="F44" i="4"/>
  <c r="F3" i="1"/>
  <c r="H3" i="1"/>
  <c r="H11" i="1"/>
  <c r="F11" i="1"/>
  <c r="F39" i="4"/>
  <c r="H39" i="4"/>
  <c r="F15" i="4"/>
  <c r="H15" i="4"/>
  <c r="H20" i="1"/>
  <c r="F20" i="1"/>
  <c r="H7" i="1"/>
  <c r="F7" i="1"/>
  <c r="H5" i="1"/>
  <c r="F5" i="1"/>
  <c r="F4" i="4"/>
  <c r="H4" i="4"/>
  <c r="H31" i="4"/>
  <c r="F31" i="4"/>
  <c r="H18" i="4"/>
  <c r="F18" i="4"/>
  <c r="H18" i="1"/>
  <c r="F18" i="1"/>
  <c r="H6" i="1"/>
  <c r="F6" i="1"/>
  <c r="G9" i="4"/>
  <c r="G11" i="4"/>
  <c r="G12" i="4"/>
  <c r="F20" i="4"/>
  <c r="H20" i="4"/>
  <c r="H16" i="1"/>
  <c r="F16" i="1"/>
  <c r="H4" i="1"/>
  <c r="F4" i="1"/>
  <c r="H28" i="4"/>
  <c r="H33" i="4"/>
  <c r="H37" i="4"/>
  <c r="F28" i="4"/>
  <c r="F33" i="4"/>
  <c r="F35" i="4"/>
  <c r="F36" i="4"/>
  <c r="H41" i="4"/>
  <c r="F41" i="4"/>
  <c r="F19" i="4"/>
  <c r="H19" i="4"/>
  <c r="H12" i="1"/>
  <c r="F12" i="1"/>
  <c r="H17" i="1"/>
  <c r="F17" i="1"/>
  <c r="H30" i="4"/>
  <c r="H8" i="1"/>
  <c r="F8" i="1"/>
  <c r="H6" i="4"/>
  <c r="F6" i="4"/>
  <c r="H8" i="4"/>
  <c r="F8" i="4"/>
  <c r="F43" i="4"/>
  <c r="H43" i="4"/>
  <c r="H16" i="4"/>
  <c r="F16" i="4"/>
  <c r="H14" i="1"/>
  <c r="F14" i="1"/>
  <c r="H19" i="1"/>
  <c r="F19" i="1"/>
  <c r="F32" i="4"/>
  <c r="H32" i="4"/>
  <c r="G33" i="4"/>
  <c r="G35" i="4"/>
  <c r="G36" i="4"/>
  <c r="H40" i="4"/>
  <c r="F40" i="4"/>
  <c r="F17" i="4"/>
  <c r="H17" i="4"/>
  <c r="H10" i="1"/>
  <c r="F10" i="1"/>
  <c r="H15" i="1"/>
  <c r="F15" i="1"/>
  <c r="F5" i="4"/>
  <c r="H5" i="4"/>
  <c r="F42" i="4"/>
  <c r="H42" i="4"/>
  <c r="H9" i="1"/>
  <c r="F9" i="1"/>
  <c r="H13" i="1"/>
  <c r="F13" i="1"/>
  <c r="H21" i="1"/>
  <c r="H25" i="1"/>
  <c r="H21" i="4"/>
  <c r="H25" i="4"/>
  <c r="F21" i="4"/>
  <c r="F23" i="4"/>
  <c r="F24" i="4"/>
  <c r="F21" i="1"/>
  <c r="F23" i="1"/>
  <c r="F24" i="1"/>
  <c r="F45" i="4"/>
  <c r="F47" i="4"/>
  <c r="F48" i="4"/>
  <c r="H9" i="4"/>
  <c r="H13" i="4"/>
  <c r="F9" i="4"/>
  <c r="F11" i="4"/>
  <c r="F12" i="4"/>
  <c r="H45" i="4"/>
  <c r="H49" i="4"/>
</calcChain>
</file>

<file path=xl/sharedStrings.xml><?xml version="1.0" encoding="utf-8"?>
<sst xmlns="http://schemas.openxmlformats.org/spreadsheetml/2006/main" count="84" uniqueCount="36">
  <si>
    <t>Mikey</t>
  </si>
  <si>
    <t>Tobi</t>
  </si>
  <si>
    <t>Jessica</t>
  </si>
  <si>
    <t>Alice</t>
  </si>
  <si>
    <t>Marc</t>
  </si>
  <si>
    <t>Heino</t>
  </si>
  <si>
    <t>Dani</t>
  </si>
  <si>
    <t>Andi</t>
  </si>
  <si>
    <t>Anastasia</t>
  </si>
  <si>
    <t>Markus</t>
  </si>
  <si>
    <t>Vitali</t>
  </si>
  <si>
    <t>Anne</t>
  </si>
  <si>
    <t>Sandra</t>
  </si>
  <si>
    <t>Dominika</t>
  </si>
  <si>
    <t>Sybille</t>
  </si>
  <si>
    <t>Maggi</t>
  </si>
  <si>
    <t>Katharina</t>
  </si>
  <si>
    <t>Wolfgang</t>
  </si>
  <si>
    <t>Mittelwert</t>
  </si>
  <si>
    <t>Varianz</t>
  </si>
  <si>
    <t>Standardabweichung</t>
  </si>
  <si>
    <t>xi</t>
  </si>
  <si>
    <t>yi</t>
  </si>
  <si>
    <t>xi-xquer</t>
  </si>
  <si>
    <t>yi-yquer</t>
  </si>
  <si>
    <t>(xi-xquer)²</t>
  </si>
  <si>
    <t>(yi-yquer)²</t>
  </si>
  <si>
    <t>(xi-xquer)(yi-yquer)</t>
  </si>
  <si>
    <t>Summe</t>
  </si>
  <si>
    <t>Kovarianz</t>
  </si>
  <si>
    <t>GK11-Mittwoch</t>
  </si>
  <si>
    <t>Länge</t>
  </si>
  <si>
    <t>Schuhgröße</t>
  </si>
  <si>
    <t>Gruppe 3</t>
  </si>
  <si>
    <t>Gruppe 2</t>
  </si>
  <si>
    <t>Gruppe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</si>
</sst>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11878675001134"/>
          <c:y val="0.125"/>
          <c:w val="0.73839966706086435"/>
          <c:h val="0.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3166408663233864E-2"/>
                  <c:y val="-3.9972178477690301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xVal>
            <c:numRef>
              <c:f>'Gruppen-Höhe-Schuhgröße'!$B$3:$B$8</c:f>
              <c:numCache>
                <c:formatCode>General</c:formatCode>
                <c:ptCount val="6"/>
                <c:pt idx="0">
                  <c:v>172</c:v>
                </c:pt>
                <c:pt idx="1">
                  <c:v>181</c:v>
                </c:pt>
                <c:pt idx="2">
                  <c:v>182</c:v>
                </c:pt>
                <c:pt idx="3">
                  <c:v>167</c:v>
                </c:pt>
                <c:pt idx="4">
                  <c:v>170</c:v>
                </c:pt>
                <c:pt idx="5">
                  <c:v>186</c:v>
                </c:pt>
              </c:numCache>
            </c:numRef>
          </c:xVal>
          <c:yVal>
            <c:numRef>
              <c:f>'Gruppen-Höhe-Schuhgröße'!$C$3:$C$8</c:f>
              <c:numCache>
                <c:formatCode>General</c:formatCode>
                <c:ptCount val="6"/>
                <c:pt idx="0">
                  <c:v>41</c:v>
                </c:pt>
                <c:pt idx="1">
                  <c:v>45</c:v>
                </c:pt>
                <c:pt idx="2">
                  <c:v>44</c:v>
                </c:pt>
                <c:pt idx="3">
                  <c:v>39</c:v>
                </c:pt>
                <c:pt idx="4">
                  <c:v>39</c:v>
                </c:pt>
                <c:pt idx="5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80-40FC-A284-AF47E6E89793}"/>
            </c:ext>
          </c:extLst>
        </c:ser>
        <c:ser>
          <c:idx val="1"/>
          <c:order val="1"/>
          <c:tx>
            <c:strRef>
              <c:f>'Gruppen-Höhe-Schuhgröße'!$A$10</c:f>
              <c:strCache>
                <c:ptCount val="1"/>
                <c:pt idx="0">
                  <c:v>Mittelwert</c:v>
                </c:pt>
              </c:strCache>
            </c:strRef>
          </c:tx>
          <c:spPr>
            <a:ln w="19050">
              <a:noFill/>
            </a:ln>
          </c:spPr>
          <c:xVal>
            <c:numRef>
              <c:f>'Gruppen-Höhe-Schuhgröße'!$B$10</c:f>
              <c:numCache>
                <c:formatCode>0.0</c:formatCode>
                <c:ptCount val="1"/>
                <c:pt idx="0">
                  <c:v>176.33333333333334</c:v>
                </c:pt>
              </c:numCache>
            </c:numRef>
          </c:xVal>
          <c:yVal>
            <c:numRef>
              <c:f>'Gruppen-Höhe-Schuhgröße'!$C$10</c:f>
              <c:numCache>
                <c:formatCode>0.0</c:formatCode>
                <c:ptCount val="1"/>
                <c:pt idx="0">
                  <c:v>42.166666666666664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80-40FC-A284-AF47E6E8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959216"/>
        <c:axId val="1"/>
      </c:scatterChart>
      <c:valAx>
        <c:axId val="443959216"/>
        <c:scaling>
          <c:orientation val="minMax"/>
          <c:max val="200"/>
          <c:min val="1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8"/>
          <c:min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9592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49152542372881"/>
          <c:y val="0.13440930784456823"/>
          <c:w val="0.73728813559322037"/>
          <c:h val="0.6451646776539274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9144090039592507"/>
                  <c:y val="-2.1505122184583864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xVal>
            <c:numRef>
              <c:f>'Gruppen-Höhe-Schuhgröße'!$B$15:$B$20</c:f>
              <c:numCache>
                <c:formatCode>General</c:formatCode>
                <c:ptCount val="6"/>
                <c:pt idx="0">
                  <c:v>173</c:v>
                </c:pt>
                <c:pt idx="1">
                  <c:v>198</c:v>
                </c:pt>
                <c:pt idx="2">
                  <c:v>186</c:v>
                </c:pt>
                <c:pt idx="3">
                  <c:v>161</c:v>
                </c:pt>
                <c:pt idx="4">
                  <c:v>178</c:v>
                </c:pt>
                <c:pt idx="5">
                  <c:v>176</c:v>
                </c:pt>
              </c:numCache>
            </c:numRef>
          </c:xVal>
          <c:yVal>
            <c:numRef>
              <c:f>'Gruppen-Höhe-Schuhgröße'!$C$15:$C$20</c:f>
              <c:numCache>
                <c:formatCode>General</c:formatCode>
                <c:ptCount val="6"/>
                <c:pt idx="0">
                  <c:v>41.5</c:v>
                </c:pt>
                <c:pt idx="1">
                  <c:v>47</c:v>
                </c:pt>
                <c:pt idx="2">
                  <c:v>43</c:v>
                </c:pt>
                <c:pt idx="3">
                  <c:v>39</c:v>
                </c:pt>
                <c:pt idx="4">
                  <c:v>42</c:v>
                </c:pt>
                <c:pt idx="5">
                  <c:v>42.5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0E-47F8-9256-B60765C66FF2}"/>
            </c:ext>
          </c:extLst>
        </c:ser>
        <c:ser>
          <c:idx val="1"/>
          <c:order val="1"/>
          <c:tx>
            <c:strRef>
              <c:f>'Gruppen-Höhe-Schuhgröße'!$A$22</c:f>
              <c:strCache>
                <c:ptCount val="1"/>
                <c:pt idx="0">
                  <c:v>Mittelwert</c:v>
                </c:pt>
              </c:strCache>
            </c:strRef>
          </c:tx>
          <c:spPr>
            <a:ln w="19050">
              <a:noFill/>
            </a:ln>
          </c:spPr>
          <c:xVal>
            <c:numRef>
              <c:f>'Gruppen-Höhe-Schuhgröße'!$B$22</c:f>
              <c:numCache>
                <c:formatCode>0.0</c:formatCode>
                <c:ptCount val="1"/>
                <c:pt idx="0">
                  <c:v>178.66666666666666</c:v>
                </c:pt>
              </c:numCache>
            </c:numRef>
          </c:xVal>
          <c:yVal>
            <c:numRef>
              <c:f>'Gruppen-Höhe-Schuhgröße'!$C$22</c:f>
              <c:numCache>
                <c:formatCode>0.0</c:formatCode>
                <c:ptCount val="1"/>
                <c:pt idx="0">
                  <c:v>42.5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0E-47F8-9256-B60765C6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961776"/>
        <c:axId val="1"/>
      </c:scatterChart>
      <c:valAx>
        <c:axId val="443961776"/>
        <c:scaling>
          <c:orientation val="minMax"/>
          <c:max val="200"/>
          <c:min val="1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8"/>
          <c:min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9617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4713565312429"/>
          <c:y val="0.13089005235602094"/>
          <c:w val="0.73617174237812166"/>
          <c:h val="0.6544502617801046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7446844761562419"/>
                  <c:y val="-0.3398078905058333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xVal>
            <c:numRef>
              <c:f>'Gruppen-Höhe-Schuhgröße'!$B$27:$B$32</c:f>
              <c:numCache>
                <c:formatCode>General</c:formatCode>
                <c:ptCount val="6"/>
                <c:pt idx="0">
                  <c:v>170</c:v>
                </c:pt>
                <c:pt idx="1">
                  <c:v>170</c:v>
                </c:pt>
                <c:pt idx="2">
                  <c:v>162</c:v>
                </c:pt>
                <c:pt idx="3">
                  <c:v>165</c:v>
                </c:pt>
                <c:pt idx="4">
                  <c:v>166</c:v>
                </c:pt>
                <c:pt idx="5">
                  <c:v>165</c:v>
                </c:pt>
              </c:numCache>
            </c:numRef>
          </c:xVal>
          <c:yVal>
            <c:numRef>
              <c:f>'Gruppen-Höhe-Schuhgröße'!$C$27:$C$32</c:f>
              <c:numCache>
                <c:formatCode>General</c:formatCode>
                <c:ptCount val="6"/>
                <c:pt idx="0">
                  <c:v>42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98-4718-84DE-0AB8CBF4C750}"/>
            </c:ext>
          </c:extLst>
        </c:ser>
        <c:ser>
          <c:idx val="1"/>
          <c:order val="1"/>
          <c:tx>
            <c:strRef>
              <c:f>'Gruppen-Höhe-Schuhgröße'!$A$34</c:f>
              <c:strCache>
                <c:ptCount val="1"/>
                <c:pt idx="0">
                  <c:v>Mittelwert</c:v>
                </c:pt>
              </c:strCache>
            </c:strRef>
          </c:tx>
          <c:spPr>
            <a:ln w="19050">
              <a:noFill/>
            </a:ln>
          </c:spPr>
          <c:xVal>
            <c:numRef>
              <c:f>'Gruppen-Höhe-Schuhgröße'!$B$34</c:f>
              <c:numCache>
                <c:formatCode>0.0</c:formatCode>
                <c:ptCount val="1"/>
                <c:pt idx="0">
                  <c:v>166.33333333333334</c:v>
                </c:pt>
              </c:numCache>
            </c:numRef>
          </c:xVal>
          <c:yVal>
            <c:numRef>
              <c:f>'Gruppen-Höhe-Schuhgröße'!$C$34</c:f>
              <c:numCache>
                <c:formatCode>0.0</c:formatCode>
                <c:ptCount val="1"/>
                <c:pt idx="0">
                  <c:v>38.833333333333336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98-4718-84DE-0AB8CBF4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958576"/>
        <c:axId val="1"/>
      </c:scatterChart>
      <c:valAx>
        <c:axId val="443958576"/>
        <c:scaling>
          <c:orientation val="minMax"/>
          <c:max val="200"/>
          <c:min val="1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8"/>
          <c:min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95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1171548117154"/>
          <c:y val="0.13661275087917776"/>
          <c:w val="0.7405857740585774"/>
          <c:h val="0.6393476741145519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xVal>
            <c:numRef>
              <c:f>'Gruppen-Höhe-Schuhgröße'!$B$39:$B$44</c:f>
              <c:numCache>
                <c:formatCode>General</c:formatCode>
                <c:ptCount val="6"/>
              </c:numCache>
            </c:numRef>
          </c:xVal>
          <c:yVal>
            <c:numRef>
              <c:f>'Gruppen-Höhe-Schuhgröße'!$C$39:$C$44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47-44E9-B7BF-5D027730DE36}"/>
            </c:ext>
          </c:extLst>
        </c:ser>
        <c:ser>
          <c:idx val="1"/>
          <c:order val="1"/>
          <c:tx>
            <c:strRef>
              <c:f>'Gruppen-Höhe-Schuhgröße'!$A$46</c:f>
              <c:strCache>
                <c:ptCount val="1"/>
                <c:pt idx="0">
                  <c:v>Mittelwert</c:v>
                </c:pt>
              </c:strCache>
            </c:strRef>
          </c:tx>
          <c:spPr>
            <a:ln w="19050">
              <a:noFill/>
            </a:ln>
          </c:spPr>
          <c:xVal>
            <c:numRef>
              <c:f>'Gruppen-Höhe-Schuhgröße'!$B$46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'Gruppen-Höhe-Schuhgröße'!$C$46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47-44E9-B7BF-5D027730D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962416"/>
        <c:axId val="1"/>
      </c:scatterChart>
      <c:valAx>
        <c:axId val="443962416"/>
        <c:scaling>
          <c:orientation val="minMax"/>
          <c:max val="200"/>
          <c:min val="1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962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34573850255109E-2"/>
          <c:y val="6.1881188118811881E-2"/>
          <c:w val="0.84343642340500569"/>
          <c:h val="0.836633663366336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5.0489036679279287E-2"/>
                  <c:y val="0.554455445544554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xVal>
            <c:numRef>
              <c:f>'Alle-Höhe-Schuhgröße'!$B$3:$B$20</c:f>
              <c:numCache>
                <c:formatCode>General</c:formatCode>
                <c:ptCount val="18"/>
                <c:pt idx="0">
                  <c:v>172</c:v>
                </c:pt>
                <c:pt idx="1">
                  <c:v>181</c:v>
                </c:pt>
                <c:pt idx="2">
                  <c:v>182</c:v>
                </c:pt>
                <c:pt idx="3">
                  <c:v>167</c:v>
                </c:pt>
                <c:pt idx="4">
                  <c:v>170</c:v>
                </c:pt>
                <c:pt idx="5">
                  <c:v>186</c:v>
                </c:pt>
                <c:pt idx="6">
                  <c:v>173</c:v>
                </c:pt>
                <c:pt idx="7">
                  <c:v>198</c:v>
                </c:pt>
                <c:pt idx="8">
                  <c:v>186</c:v>
                </c:pt>
                <c:pt idx="9">
                  <c:v>161</c:v>
                </c:pt>
                <c:pt idx="10">
                  <c:v>178</c:v>
                </c:pt>
                <c:pt idx="11">
                  <c:v>176</c:v>
                </c:pt>
                <c:pt idx="12">
                  <c:v>170</c:v>
                </c:pt>
                <c:pt idx="13">
                  <c:v>170</c:v>
                </c:pt>
                <c:pt idx="14">
                  <c:v>162</c:v>
                </c:pt>
                <c:pt idx="15">
                  <c:v>165</c:v>
                </c:pt>
                <c:pt idx="16">
                  <c:v>166</c:v>
                </c:pt>
                <c:pt idx="17">
                  <c:v>165</c:v>
                </c:pt>
              </c:numCache>
            </c:numRef>
          </c:xVal>
          <c:yVal>
            <c:numRef>
              <c:f>'Alle-Höhe-Schuhgröße'!$C$3:$C$20</c:f>
              <c:numCache>
                <c:formatCode>General</c:formatCode>
                <c:ptCount val="18"/>
                <c:pt idx="0">
                  <c:v>41</c:v>
                </c:pt>
                <c:pt idx="1">
                  <c:v>45</c:v>
                </c:pt>
                <c:pt idx="2">
                  <c:v>44</c:v>
                </c:pt>
                <c:pt idx="3">
                  <c:v>39</c:v>
                </c:pt>
                <c:pt idx="4">
                  <c:v>39</c:v>
                </c:pt>
                <c:pt idx="5">
                  <c:v>45</c:v>
                </c:pt>
                <c:pt idx="6">
                  <c:v>41.5</c:v>
                </c:pt>
                <c:pt idx="7">
                  <c:v>47</c:v>
                </c:pt>
                <c:pt idx="8">
                  <c:v>43</c:v>
                </c:pt>
                <c:pt idx="9">
                  <c:v>39</c:v>
                </c:pt>
                <c:pt idx="10">
                  <c:v>42</c:v>
                </c:pt>
                <c:pt idx="11">
                  <c:v>42.5</c:v>
                </c:pt>
                <c:pt idx="12">
                  <c:v>42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38</c:v>
                </c:pt>
                <c:pt idx="1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1C-40DC-8B60-7DD42E0E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879664"/>
        <c:axId val="1"/>
      </c:scatterChart>
      <c:valAx>
        <c:axId val="346879664"/>
        <c:scaling>
          <c:orientation val="minMax"/>
          <c:max val="200"/>
          <c:min val="1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8"/>
          <c:min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68796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28575</xdr:rowOff>
    </xdr:from>
    <xdr:to>
      <xdr:col>10</xdr:col>
      <xdr:colOff>752475</xdr:colOff>
      <xdr:row>12</xdr:row>
      <xdr:rowOff>152400</xdr:rowOff>
    </xdr:to>
    <xdr:graphicFrame macro="">
      <xdr:nvGraphicFramePr>
        <xdr:cNvPr id="4105" name="Diagramm 1">
          <a:extLst>
            <a:ext uri="{FF2B5EF4-FFF2-40B4-BE49-F238E27FC236}">
              <a16:creationId xmlns:a16="http://schemas.microsoft.com/office/drawing/2014/main" id="{416C0DE7-B019-D071-88A9-C94054100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14</xdr:row>
      <xdr:rowOff>9525</xdr:rowOff>
    </xdr:from>
    <xdr:to>
      <xdr:col>11</xdr:col>
      <xdr:colOff>0</xdr:colOff>
      <xdr:row>25</xdr:row>
      <xdr:rowOff>0</xdr:rowOff>
    </xdr:to>
    <xdr:graphicFrame macro="">
      <xdr:nvGraphicFramePr>
        <xdr:cNvPr id="4106" name="Diagramm 2">
          <a:extLst>
            <a:ext uri="{FF2B5EF4-FFF2-40B4-BE49-F238E27FC236}">
              <a16:creationId xmlns:a16="http://schemas.microsoft.com/office/drawing/2014/main" id="{562F45B8-7379-D378-9139-3C8A3C8CF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25</xdr:row>
      <xdr:rowOff>104775</xdr:rowOff>
    </xdr:from>
    <xdr:to>
      <xdr:col>11</xdr:col>
      <xdr:colOff>19050</xdr:colOff>
      <xdr:row>36</xdr:row>
      <xdr:rowOff>142875</xdr:rowOff>
    </xdr:to>
    <xdr:graphicFrame macro="">
      <xdr:nvGraphicFramePr>
        <xdr:cNvPr id="4107" name="Diagramm 3">
          <a:extLst>
            <a:ext uri="{FF2B5EF4-FFF2-40B4-BE49-F238E27FC236}">
              <a16:creationId xmlns:a16="http://schemas.microsoft.com/office/drawing/2014/main" id="{72FD0229-892A-3255-BB82-7B23DA2BA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</xdr:colOff>
      <xdr:row>38</xdr:row>
      <xdr:rowOff>28575</xdr:rowOff>
    </xdr:from>
    <xdr:to>
      <xdr:col>11</xdr:col>
      <xdr:colOff>19050</xdr:colOff>
      <xdr:row>48</xdr:row>
      <xdr:rowOff>152400</xdr:rowOff>
    </xdr:to>
    <xdr:graphicFrame macro="">
      <xdr:nvGraphicFramePr>
        <xdr:cNvPr id="4108" name="Diagramm 4">
          <a:extLst>
            <a:ext uri="{FF2B5EF4-FFF2-40B4-BE49-F238E27FC236}">
              <a16:creationId xmlns:a16="http://schemas.microsoft.com/office/drawing/2014/main" id="{B6649355-60E3-E9BD-D34C-757E0B5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0.52063</cdr:x>
      <cdr:y>0.49402</cdr:y>
    </cdr:from>
    <cdr:to>
      <cdr:x>0.5438</cdr:x>
      <cdr:y>0.55016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5274" y="941105"/>
          <a:ext cx="52322" cy="106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475" b="0" i="0" u="none" strike="noStrike" baseline="0">
              <a:solidFill>
                <a:srgbClr val="000000"/>
              </a:solidFill>
              <a:latin typeface="Arial"/>
              <a:cs typeface="Arial"/>
            </a:rPr>
            <a:t>,,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28575</xdr:rowOff>
    </xdr:from>
    <xdr:to>
      <xdr:col>12</xdr:col>
      <xdr:colOff>742950</xdr:colOff>
      <xdr:row>24</xdr:row>
      <xdr:rowOff>152400</xdr:rowOff>
    </xdr:to>
    <xdr:graphicFrame macro="">
      <xdr:nvGraphicFramePr>
        <xdr:cNvPr id="1029" name="Diagramm 1">
          <a:extLst>
            <a:ext uri="{FF2B5EF4-FFF2-40B4-BE49-F238E27FC236}">
              <a16:creationId xmlns:a16="http://schemas.microsoft.com/office/drawing/2014/main" id="{45E959E6-52D7-CF33-E622-8F62DA54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0.50643</cdr:x>
      <cdr:y>0.52183</cdr:y>
    </cdr:from>
    <cdr:to>
      <cdr:x>0.53135</cdr:x>
      <cdr:y>0.56448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0201" y="2008073"/>
          <a:ext cx="94000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,,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D2" sqref="D2"/>
    </sheetView>
  </sheetViews>
  <sheetFormatPr baseColWidth="10" defaultRowHeight="12.75" x14ac:dyDescent="0.2"/>
  <cols>
    <col min="1" max="1" width="10.7109375" style="1" customWidth="1"/>
    <col min="2" max="2" width="6" style="1" bestFit="1" customWidth="1"/>
    <col min="3" max="3" width="6" style="1" customWidth="1"/>
    <col min="4" max="5" width="7.5703125" style="1" bestFit="1" customWidth="1"/>
    <col min="6" max="7" width="9.28515625" style="1" bestFit="1" customWidth="1"/>
    <col min="8" max="8" width="16.42578125" style="1" bestFit="1" customWidth="1"/>
    <col min="9" max="9" width="11.42578125" style="1"/>
  </cols>
  <sheetData>
    <row r="1" spans="1:8" x14ac:dyDescent="0.2">
      <c r="B1" s="1" t="s">
        <v>31</v>
      </c>
      <c r="C1" s="1" t="s">
        <v>32</v>
      </c>
    </row>
    <row r="2" spans="1:8" x14ac:dyDescent="0.2">
      <c r="A2" s="1" t="s">
        <v>35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</row>
    <row r="3" spans="1:8" x14ac:dyDescent="0.2">
      <c r="A3" s="1" t="s">
        <v>17</v>
      </c>
      <c r="B3" s="1">
        <v>172</v>
      </c>
      <c r="C3" s="1">
        <v>41</v>
      </c>
      <c r="D3" s="2">
        <f t="shared" ref="D3:E8" si="0">B3-B$10</f>
        <v>-4.3333333333333428</v>
      </c>
      <c r="E3" s="2">
        <f t="shared" si="0"/>
        <v>-1.1666666666666643</v>
      </c>
      <c r="F3" s="2">
        <f t="shared" ref="F3:G8" si="1">D3^2</f>
        <v>18.77777777777786</v>
      </c>
      <c r="G3" s="2">
        <f t="shared" si="1"/>
        <v>1.3611111111111056</v>
      </c>
      <c r="H3" s="2">
        <f t="shared" ref="H3:H8" si="2">D3*E3</f>
        <v>5.0555555555555562</v>
      </c>
    </row>
    <row r="4" spans="1:8" x14ac:dyDescent="0.2">
      <c r="A4" s="1" t="s">
        <v>0</v>
      </c>
      <c r="B4" s="1">
        <v>181</v>
      </c>
      <c r="C4" s="1">
        <v>45</v>
      </c>
      <c r="D4" s="2">
        <f t="shared" si="0"/>
        <v>4.6666666666666572</v>
      </c>
      <c r="E4" s="2">
        <f t="shared" si="0"/>
        <v>2.8333333333333357</v>
      </c>
      <c r="F4" s="2">
        <f t="shared" si="1"/>
        <v>21.77777777777769</v>
      </c>
      <c r="G4" s="2">
        <f t="shared" si="1"/>
        <v>8.027777777777791</v>
      </c>
      <c r="H4" s="2">
        <f t="shared" si="2"/>
        <v>13.222222222222207</v>
      </c>
    </row>
    <row r="5" spans="1:8" x14ac:dyDescent="0.2">
      <c r="A5" s="1" t="s">
        <v>1</v>
      </c>
      <c r="B5" s="1">
        <v>182</v>
      </c>
      <c r="C5" s="1">
        <v>44</v>
      </c>
      <c r="D5" s="2">
        <f t="shared" si="0"/>
        <v>5.6666666666666572</v>
      </c>
      <c r="E5" s="2">
        <f t="shared" si="0"/>
        <v>1.8333333333333357</v>
      </c>
      <c r="F5" s="2">
        <f t="shared" si="1"/>
        <v>32.111111111111001</v>
      </c>
      <c r="G5" s="2">
        <f t="shared" si="1"/>
        <v>3.3611111111111196</v>
      </c>
      <c r="H5" s="2">
        <f t="shared" si="2"/>
        <v>10.388888888888886</v>
      </c>
    </row>
    <row r="6" spans="1:8" x14ac:dyDescent="0.2">
      <c r="A6" s="1" t="s">
        <v>2</v>
      </c>
      <c r="B6" s="1">
        <v>167</v>
      </c>
      <c r="C6" s="1">
        <v>39</v>
      </c>
      <c r="D6" s="2">
        <f t="shared" si="0"/>
        <v>-9.3333333333333428</v>
      </c>
      <c r="E6" s="2">
        <f t="shared" si="0"/>
        <v>-3.1666666666666643</v>
      </c>
      <c r="F6" s="2">
        <f t="shared" si="1"/>
        <v>87.111111111111285</v>
      </c>
      <c r="G6" s="2">
        <f t="shared" si="1"/>
        <v>10.027777777777763</v>
      </c>
      <c r="H6" s="2">
        <f t="shared" si="2"/>
        <v>29.555555555555564</v>
      </c>
    </row>
    <row r="7" spans="1:8" x14ac:dyDescent="0.2">
      <c r="A7" s="1" t="s">
        <v>3</v>
      </c>
      <c r="B7" s="1">
        <v>170</v>
      </c>
      <c r="C7" s="1">
        <v>39</v>
      </c>
      <c r="D7" s="2">
        <f t="shared" si="0"/>
        <v>-6.3333333333333428</v>
      </c>
      <c r="E7" s="2">
        <f t="shared" si="0"/>
        <v>-3.1666666666666643</v>
      </c>
      <c r="F7" s="2">
        <f t="shared" si="1"/>
        <v>40.111111111111228</v>
      </c>
      <c r="G7" s="2">
        <f t="shared" si="1"/>
        <v>10.027777777777763</v>
      </c>
      <c r="H7" s="2">
        <f t="shared" si="2"/>
        <v>20.055555555555571</v>
      </c>
    </row>
    <row r="8" spans="1:8" x14ac:dyDescent="0.2">
      <c r="A8" s="1" t="s">
        <v>4</v>
      </c>
      <c r="B8" s="1">
        <v>186</v>
      </c>
      <c r="C8" s="1">
        <v>45</v>
      </c>
      <c r="D8" s="2">
        <f t="shared" si="0"/>
        <v>9.6666666666666572</v>
      </c>
      <c r="E8" s="2">
        <f t="shared" si="0"/>
        <v>2.8333333333333357</v>
      </c>
      <c r="F8" s="2">
        <f t="shared" si="1"/>
        <v>93.444444444444258</v>
      </c>
      <c r="G8" s="2">
        <f t="shared" si="1"/>
        <v>8.027777777777791</v>
      </c>
      <c r="H8" s="2">
        <f t="shared" si="2"/>
        <v>27.388888888888886</v>
      </c>
    </row>
    <row r="9" spans="1:8" x14ac:dyDescent="0.2">
      <c r="A9" s="1" t="s">
        <v>28</v>
      </c>
      <c r="B9" s="1">
        <f>SUM(B3:B8)</f>
        <v>1058</v>
      </c>
      <c r="C9" s="1">
        <f>SUM(C3:C8)</f>
        <v>253</v>
      </c>
      <c r="F9" s="2">
        <f>SUM(F3:F8)</f>
        <v>293.33333333333331</v>
      </c>
      <c r="G9" s="2">
        <f>SUM(G3:G8)</f>
        <v>40.833333333333336</v>
      </c>
      <c r="H9" s="2">
        <f>SUM(H3:H8)</f>
        <v>105.66666666666667</v>
      </c>
    </row>
    <row r="10" spans="1:8" x14ac:dyDescent="0.2">
      <c r="A10" s="1" t="s">
        <v>18</v>
      </c>
      <c r="B10" s="3">
        <f>B9/6</f>
        <v>176.33333333333334</v>
      </c>
      <c r="C10" s="3">
        <f>C9/6</f>
        <v>42.166666666666664</v>
      </c>
      <c r="D10" s="2"/>
      <c r="F10" s="2"/>
      <c r="G10" s="2"/>
      <c r="H10" s="2"/>
    </row>
    <row r="11" spans="1:8" x14ac:dyDescent="0.2">
      <c r="A11" s="1" t="s">
        <v>19</v>
      </c>
      <c r="F11" s="2">
        <f>F9/6</f>
        <v>48.888888888888886</v>
      </c>
      <c r="G11" s="2">
        <f>G9/6</f>
        <v>6.8055555555555562</v>
      </c>
      <c r="H11" s="2"/>
    </row>
    <row r="12" spans="1:8" x14ac:dyDescent="0.2">
      <c r="A12" s="1" t="s">
        <v>20</v>
      </c>
      <c r="F12" s="2">
        <f>SQRT(F11)</f>
        <v>6.99205898780101</v>
      </c>
      <c r="G12" s="2">
        <f>SQRT(G11)</f>
        <v>2.6087459737497549</v>
      </c>
      <c r="H12" s="2"/>
    </row>
    <row r="13" spans="1:8" x14ac:dyDescent="0.2">
      <c r="A13" s="1" t="s">
        <v>29</v>
      </c>
      <c r="H13" s="2">
        <f>H9/6</f>
        <v>17.611111111111111</v>
      </c>
    </row>
    <row r="14" spans="1:8" x14ac:dyDescent="0.2">
      <c r="A14" s="1" t="s">
        <v>34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26</v>
      </c>
      <c r="H14" s="1" t="s">
        <v>27</v>
      </c>
    </row>
    <row r="15" spans="1:8" x14ac:dyDescent="0.2">
      <c r="A15" s="1" t="s">
        <v>5</v>
      </c>
      <c r="B15" s="1">
        <v>173</v>
      </c>
      <c r="C15" s="1">
        <v>41.5</v>
      </c>
      <c r="D15" s="2">
        <f t="shared" ref="D15:E20" si="3">B15-B$22</f>
        <v>-5.6666666666666572</v>
      </c>
      <c r="E15" s="2">
        <f t="shared" si="3"/>
        <v>-1</v>
      </c>
      <c r="F15" s="2">
        <f t="shared" ref="F15:G20" si="4">D15^2</f>
        <v>32.111111111111001</v>
      </c>
      <c r="G15" s="2">
        <f t="shared" si="4"/>
        <v>1</v>
      </c>
      <c r="H15" s="2">
        <f t="shared" ref="H15:H20" si="5">D15*E15</f>
        <v>5.6666666666666572</v>
      </c>
    </row>
    <row r="16" spans="1:8" x14ac:dyDescent="0.2">
      <c r="A16" s="1" t="s">
        <v>6</v>
      </c>
      <c r="B16" s="1">
        <v>198</v>
      </c>
      <c r="C16" s="1">
        <v>47</v>
      </c>
      <c r="D16" s="2">
        <f t="shared" si="3"/>
        <v>19.333333333333343</v>
      </c>
      <c r="E16" s="2">
        <f t="shared" si="3"/>
        <v>4.5</v>
      </c>
      <c r="F16" s="2">
        <f t="shared" si="4"/>
        <v>373.77777777777817</v>
      </c>
      <c r="G16" s="2">
        <f t="shared" si="4"/>
        <v>20.25</v>
      </c>
      <c r="H16" s="2">
        <f t="shared" si="5"/>
        <v>87.000000000000043</v>
      </c>
    </row>
    <row r="17" spans="1:8" x14ac:dyDescent="0.2">
      <c r="A17" s="1" t="s">
        <v>7</v>
      </c>
      <c r="B17" s="1">
        <v>186</v>
      </c>
      <c r="C17" s="1">
        <v>43</v>
      </c>
      <c r="D17" s="2">
        <f t="shared" si="3"/>
        <v>7.3333333333333428</v>
      </c>
      <c r="E17" s="2">
        <f t="shared" si="3"/>
        <v>0.5</v>
      </c>
      <c r="F17" s="2">
        <f t="shared" si="4"/>
        <v>53.777777777777914</v>
      </c>
      <c r="G17" s="2">
        <f t="shared" si="4"/>
        <v>0.25</v>
      </c>
      <c r="H17" s="2">
        <f t="shared" si="5"/>
        <v>3.6666666666666714</v>
      </c>
    </row>
    <row r="18" spans="1:8" x14ac:dyDescent="0.2">
      <c r="A18" s="1" t="s">
        <v>8</v>
      </c>
      <c r="B18" s="1">
        <v>161</v>
      </c>
      <c r="C18" s="1">
        <v>39</v>
      </c>
      <c r="D18" s="2">
        <f t="shared" si="3"/>
        <v>-17.666666666666657</v>
      </c>
      <c r="E18" s="2">
        <f t="shared" si="3"/>
        <v>-3.5</v>
      </c>
      <c r="F18" s="2">
        <f t="shared" si="4"/>
        <v>312.1111111111108</v>
      </c>
      <c r="G18" s="2">
        <f t="shared" si="4"/>
        <v>12.25</v>
      </c>
      <c r="H18" s="2">
        <f t="shared" si="5"/>
        <v>61.8333333333333</v>
      </c>
    </row>
    <row r="19" spans="1:8" x14ac:dyDescent="0.2">
      <c r="A19" s="1" t="s">
        <v>9</v>
      </c>
      <c r="B19" s="1">
        <v>178</v>
      </c>
      <c r="C19" s="1">
        <v>42</v>
      </c>
      <c r="D19" s="2">
        <f t="shared" si="3"/>
        <v>-0.66666666666665719</v>
      </c>
      <c r="E19" s="2">
        <f t="shared" si="3"/>
        <v>-0.5</v>
      </c>
      <c r="F19" s="2">
        <f t="shared" si="4"/>
        <v>0.44444444444443182</v>
      </c>
      <c r="G19" s="2">
        <f t="shared" si="4"/>
        <v>0.25</v>
      </c>
      <c r="H19" s="2">
        <f t="shared" si="5"/>
        <v>0.3333333333333286</v>
      </c>
    </row>
    <row r="20" spans="1:8" x14ac:dyDescent="0.2">
      <c r="A20" s="1" t="s">
        <v>10</v>
      </c>
      <c r="B20" s="1">
        <v>176</v>
      </c>
      <c r="C20" s="1">
        <v>42.5</v>
      </c>
      <c r="D20" s="2">
        <f t="shared" si="3"/>
        <v>-2.6666666666666572</v>
      </c>
      <c r="E20" s="2">
        <f t="shared" si="3"/>
        <v>0</v>
      </c>
      <c r="F20" s="2">
        <f t="shared" si="4"/>
        <v>7.111111111111061</v>
      </c>
      <c r="G20" s="2">
        <f t="shared" si="4"/>
        <v>0</v>
      </c>
      <c r="H20" s="2">
        <f t="shared" si="5"/>
        <v>0</v>
      </c>
    </row>
    <row r="21" spans="1:8" x14ac:dyDescent="0.2">
      <c r="A21" s="1" t="s">
        <v>28</v>
      </c>
      <c r="B21" s="1">
        <f>SUM(B15:B20)</f>
        <v>1072</v>
      </c>
      <c r="C21" s="1">
        <f>SUM(C15:C20)</f>
        <v>255</v>
      </c>
      <c r="F21" s="2">
        <f>SUM(F15:F20)</f>
        <v>779.33333333333337</v>
      </c>
      <c r="G21" s="2">
        <f>SUM(G15:G20)</f>
        <v>34</v>
      </c>
      <c r="H21" s="2">
        <f>SUM(H15:H20)</f>
        <v>158.5</v>
      </c>
    </row>
    <row r="22" spans="1:8" x14ac:dyDescent="0.2">
      <c r="A22" s="1" t="s">
        <v>18</v>
      </c>
      <c r="B22" s="3">
        <f>B21/6</f>
        <v>178.66666666666666</v>
      </c>
      <c r="C22" s="3">
        <f>C21/6</f>
        <v>42.5</v>
      </c>
      <c r="F22" s="2"/>
      <c r="G22" s="2"/>
    </row>
    <row r="23" spans="1:8" x14ac:dyDescent="0.2">
      <c r="A23" s="1" t="s">
        <v>19</v>
      </c>
      <c r="F23" s="2">
        <f>F21/6</f>
        <v>129.88888888888889</v>
      </c>
      <c r="G23" s="2">
        <f>G21/6</f>
        <v>5.666666666666667</v>
      </c>
      <c r="H23" s="2"/>
    </row>
    <row r="24" spans="1:8" x14ac:dyDescent="0.2">
      <c r="A24" s="1" t="s">
        <v>20</v>
      </c>
      <c r="F24" s="2">
        <f>SQRT(F23)</f>
        <v>11.396880664852505</v>
      </c>
      <c r="G24" s="2">
        <f>SQRT(G23)</f>
        <v>2.3804761428476167</v>
      </c>
      <c r="H24" s="2"/>
    </row>
    <row r="25" spans="1:8" x14ac:dyDescent="0.2">
      <c r="A25" s="1" t="s">
        <v>29</v>
      </c>
      <c r="H25" s="2">
        <f>H21/6</f>
        <v>26.416666666666668</v>
      </c>
    </row>
    <row r="26" spans="1:8" x14ac:dyDescent="0.2">
      <c r="A26" s="1" t="s">
        <v>33</v>
      </c>
      <c r="B26" s="1" t="s">
        <v>21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26</v>
      </c>
      <c r="H26" s="1" t="s">
        <v>27</v>
      </c>
    </row>
    <row r="27" spans="1:8" x14ac:dyDescent="0.2">
      <c r="A27" s="1" t="s">
        <v>11</v>
      </c>
      <c r="B27" s="1">
        <v>170</v>
      </c>
      <c r="C27" s="1">
        <v>42</v>
      </c>
      <c r="D27" s="2">
        <f t="shared" ref="D27:E32" si="6">B27-B$34</f>
        <v>3.6666666666666572</v>
      </c>
      <c r="E27" s="2">
        <f t="shared" si="6"/>
        <v>3.1666666666666643</v>
      </c>
      <c r="F27" s="2">
        <f t="shared" ref="F27:G32" si="7">D27^2</f>
        <v>13.444444444444375</v>
      </c>
      <c r="G27" s="2">
        <f t="shared" si="7"/>
        <v>10.027777777777763</v>
      </c>
      <c r="H27" s="2">
        <f t="shared" ref="H27:H32" si="8">D27*E27</f>
        <v>11.611111111111072</v>
      </c>
    </row>
    <row r="28" spans="1:8" x14ac:dyDescent="0.2">
      <c r="A28" s="1" t="s">
        <v>12</v>
      </c>
      <c r="B28" s="1">
        <v>170</v>
      </c>
      <c r="C28" s="1">
        <v>38</v>
      </c>
      <c r="D28" s="2">
        <f t="shared" si="6"/>
        <v>3.6666666666666572</v>
      </c>
      <c r="E28" s="2">
        <f t="shared" si="6"/>
        <v>-0.8333333333333357</v>
      </c>
      <c r="F28" s="2">
        <f t="shared" si="7"/>
        <v>13.444444444444375</v>
      </c>
      <c r="G28" s="2">
        <f t="shared" si="7"/>
        <v>0.69444444444444842</v>
      </c>
      <c r="H28" s="2">
        <f t="shared" si="8"/>
        <v>-3.0555555555555562</v>
      </c>
    </row>
    <row r="29" spans="1:8" x14ac:dyDescent="0.2">
      <c r="A29" s="1" t="s">
        <v>13</v>
      </c>
      <c r="B29" s="1">
        <v>162</v>
      </c>
      <c r="C29" s="1">
        <v>38</v>
      </c>
      <c r="D29" s="2">
        <f t="shared" si="6"/>
        <v>-4.3333333333333428</v>
      </c>
      <c r="E29" s="2">
        <f t="shared" si="6"/>
        <v>-0.8333333333333357</v>
      </c>
      <c r="F29" s="2">
        <f t="shared" si="7"/>
        <v>18.77777777777786</v>
      </c>
      <c r="G29" s="2">
        <f t="shared" si="7"/>
        <v>0.69444444444444842</v>
      </c>
      <c r="H29" s="2">
        <f t="shared" si="8"/>
        <v>3.6111111111111294</v>
      </c>
    </row>
    <row r="30" spans="1:8" x14ac:dyDescent="0.2">
      <c r="A30" s="1" t="s">
        <v>14</v>
      </c>
      <c r="B30" s="1">
        <v>165</v>
      </c>
      <c r="C30" s="1">
        <v>39</v>
      </c>
      <c r="D30" s="2">
        <f t="shared" si="6"/>
        <v>-1.3333333333333428</v>
      </c>
      <c r="E30" s="2">
        <f t="shared" si="6"/>
        <v>0.1666666666666643</v>
      </c>
      <c r="F30" s="2">
        <f t="shared" si="7"/>
        <v>1.777777777777803</v>
      </c>
      <c r="G30" s="2">
        <f t="shared" si="7"/>
        <v>2.7777777777776989E-2</v>
      </c>
      <c r="H30" s="2">
        <f t="shared" si="8"/>
        <v>-0.22222222222222066</v>
      </c>
    </row>
    <row r="31" spans="1:8" x14ac:dyDescent="0.2">
      <c r="A31" s="1" t="s">
        <v>15</v>
      </c>
      <c r="B31" s="1">
        <v>166</v>
      </c>
      <c r="C31" s="1">
        <v>38</v>
      </c>
      <c r="D31" s="2">
        <f t="shared" si="6"/>
        <v>-0.33333333333334281</v>
      </c>
      <c r="E31" s="2">
        <f t="shared" si="6"/>
        <v>-0.8333333333333357</v>
      </c>
      <c r="F31" s="2">
        <f t="shared" si="7"/>
        <v>0.11111111111111743</v>
      </c>
      <c r="G31" s="2">
        <f t="shared" si="7"/>
        <v>0.69444444444444842</v>
      </c>
      <c r="H31" s="2">
        <f t="shared" si="8"/>
        <v>0.27777777777778645</v>
      </c>
    </row>
    <row r="32" spans="1:8" x14ac:dyDescent="0.2">
      <c r="A32" s="1" t="s">
        <v>16</v>
      </c>
      <c r="B32" s="1">
        <v>165</v>
      </c>
      <c r="C32" s="1">
        <v>38</v>
      </c>
      <c r="D32" s="2">
        <f t="shared" si="6"/>
        <v>-1.3333333333333428</v>
      </c>
      <c r="E32" s="2">
        <f t="shared" si="6"/>
        <v>-0.8333333333333357</v>
      </c>
      <c r="F32" s="2">
        <f t="shared" si="7"/>
        <v>1.777777777777803</v>
      </c>
      <c r="G32" s="2">
        <f t="shared" si="7"/>
        <v>0.69444444444444842</v>
      </c>
      <c r="H32" s="2">
        <f t="shared" si="8"/>
        <v>1.1111111111111223</v>
      </c>
    </row>
    <row r="33" spans="1:8" x14ac:dyDescent="0.2">
      <c r="A33" s="1" t="s">
        <v>28</v>
      </c>
      <c r="B33" s="1">
        <f>SUM(B27:B32)</f>
        <v>998</v>
      </c>
      <c r="C33" s="1">
        <f>SUM(C27:C32)</f>
        <v>233</v>
      </c>
      <c r="F33" s="2">
        <f>SUM(F27:F32)</f>
        <v>49.333333333333329</v>
      </c>
      <c r="G33" s="2">
        <f>SUM(G27:G32)</f>
        <v>12.833333333333332</v>
      </c>
      <c r="H33" s="2">
        <f>SUM(H27:H32)</f>
        <v>13.333333333333329</v>
      </c>
    </row>
    <row r="34" spans="1:8" x14ac:dyDescent="0.2">
      <c r="A34" s="1" t="s">
        <v>18</v>
      </c>
      <c r="B34" s="3">
        <f>B33/6</f>
        <v>166.33333333333334</v>
      </c>
      <c r="C34" s="3">
        <f>C33/6</f>
        <v>38.833333333333336</v>
      </c>
      <c r="F34" s="2"/>
      <c r="G34" s="2"/>
    </row>
    <row r="35" spans="1:8" x14ac:dyDescent="0.2">
      <c r="A35" s="1" t="s">
        <v>19</v>
      </c>
      <c r="F35" s="2">
        <f>F33/6</f>
        <v>8.2222222222222214</v>
      </c>
      <c r="G35" s="2">
        <f>G33/6</f>
        <v>2.1388888888888888</v>
      </c>
      <c r="H35" s="2"/>
    </row>
    <row r="36" spans="1:8" x14ac:dyDescent="0.2">
      <c r="A36" s="1" t="s">
        <v>20</v>
      </c>
      <c r="F36" s="2">
        <f>SQRT(F35)</f>
        <v>2.8674417556808756</v>
      </c>
      <c r="G36" s="2">
        <f>SQRT(G35)</f>
        <v>1.4624940645653537</v>
      </c>
      <c r="H36" s="2"/>
    </row>
    <row r="37" spans="1:8" x14ac:dyDescent="0.2">
      <c r="A37" s="1" t="s">
        <v>29</v>
      </c>
      <c r="H37" s="2">
        <f>H33/6</f>
        <v>2.2222222222222214</v>
      </c>
    </row>
    <row r="38" spans="1:8" x14ac:dyDescent="0.2">
      <c r="B38" s="1" t="s">
        <v>21</v>
      </c>
      <c r="C38" s="1" t="s">
        <v>22</v>
      </c>
      <c r="D38" s="1" t="s">
        <v>23</v>
      </c>
      <c r="E38" s="1" t="s">
        <v>24</v>
      </c>
      <c r="F38" s="1" t="s">
        <v>25</v>
      </c>
      <c r="G38" s="1" t="s">
        <v>26</v>
      </c>
      <c r="H38" s="1" t="s">
        <v>27</v>
      </c>
    </row>
    <row r="39" spans="1:8" x14ac:dyDescent="0.2">
      <c r="D39" s="2">
        <f t="shared" ref="D39:E44" si="9">B39-B$46</f>
        <v>0</v>
      </c>
      <c r="E39" s="2">
        <f t="shared" si="9"/>
        <v>0</v>
      </c>
      <c r="F39" s="2">
        <f t="shared" ref="F39:F44" si="10">D39^2</f>
        <v>0</v>
      </c>
      <c r="G39" s="2">
        <f t="shared" ref="G39:G44" si="11">E39^2</f>
        <v>0</v>
      </c>
      <c r="H39" s="2">
        <f t="shared" ref="H39:H44" si="12">D39*E39</f>
        <v>0</v>
      </c>
    </row>
    <row r="40" spans="1:8" x14ac:dyDescent="0.2">
      <c r="D40" s="2">
        <f t="shared" si="9"/>
        <v>0</v>
      </c>
      <c r="E40" s="2">
        <f t="shared" si="9"/>
        <v>0</v>
      </c>
      <c r="F40" s="2">
        <f t="shared" si="10"/>
        <v>0</v>
      </c>
      <c r="G40" s="2">
        <f t="shared" si="11"/>
        <v>0</v>
      </c>
      <c r="H40" s="2">
        <f t="shared" si="12"/>
        <v>0</v>
      </c>
    </row>
    <row r="41" spans="1:8" x14ac:dyDescent="0.2">
      <c r="D41" s="2">
        <f t="shared" si="9"/>
        <v>0</v>
      </c>
      <c r="E41" s="2">
        <f t="shared" si="9"/>
        <v>0</v>
      </c>
      <c r="F41" s="2">
        <f t="shared" si="10"/>
        <v>0</v>
      </c>
      <c r="G41" s="2">
        <f t="shared" si="11"/>
        <v>0</v>
      </c>
      <c r="H41" s="2">
        <f t="shared" si="12"/>
        <v>0</v>
      </c>
    </row>
    <row r="42" spans="1:8" x14ac:dyDescent="0.2">
      <c r="D42" s="2">
        <f t="shared" si="9"/>
        <v>0</v>
      </c>
      <c r="E42" s="2">
        <f t="shared" si="9"/>
        <v>0</v>
      </c>
      <c r="F42" s="2">
        <f t="shared" si="10"/>
        <v>0</v>
      </c>
      <c r="G42" s="2">
        <f t="shared" si="11"/>
        <v>0</v>
      </c>
      <c r="H42" s="2">
        <f t="shared" si="12"/>
        <v>0</v>
      </c>
    </row>
    <row r="43" spans="1:8" x14ac:dyDescent="0.2">
      <c r="D43" s="2">
        <f t="shared" si="9"/>
        <v>0</v>
      </c>
      <c r="E43" s="2">
        <f t="shared" si="9"/>
        <v>0</v>
      </c>
      <c r="F43" s="2">
        <f t="shared" si="10"/>
        <v>0</v>
      </c>
      <c r="G43" s="2">
        <f t="shared" si="11"/>
        <v>0</v>
      </c>
      <c r="H43" s="2">
        <f t="shared" si="12"/>
        <v>0</v>
      </c>
    </row>
    <row r="44" spans="1:8" x14ac:dyDescent="0.2">
      <c r="D44" s="2">
        <f t="shared" si="9"/>
        <v>0</v>
      </c>
      <c r="E44" s="2">
        <f t="shared" si="9"/>
        <v>0</v>
      </c>
      <c r="F44" s="2">
        <f t="shared" si="10"/>
        <v>0</v>
      </c>
      <c r="G44" s="2">
        <f t="shared" si="11"/>
        <v>0</v>
      </c>
      <c r="H44" s="2">
        <f t="shared" si="12"/>
        <v>0</v>
      </c>
    </row>
    <row r="45" spans="1:8" x14ac:dyDescent="0.2">
      <c r="A45" s="1" t="s">
        <v>28</v>
      </c>
      <c r="B45" s="1">
        <f>SUM(B39:B44)</f>
        <v>0</v>
      </c>
      <c r="C45" s="1">
        <f>SUM(C39:C44)</f>
        <v>0</v>
      </c>
      <c r="F45" s="2">
        <f>SUM(F39:F44)</f>
        <v>0</v>
      </c>
      <c r="G45" s="2">
        <f>SUM(G39:G44)</f>
        <v>0</v>
      </c>
      <c r="H45" s="2">
        <f>SUM(H39:H44)</f>
        <v>0</v>
      </c>
    </row>
    <row r="46" spans="1:8" x14ac:dyDescent="0.2">
      <c r="A46" s="1" t="s">
        <v>18</v>
      </c>
      <c r="B46" s="2">
        <f>B45/6</f>
        <v>0</v>
      </c>
      <c r="C46" s="2">
        <f>C45/6</f>
        <v>0</v>
      </c>
      <c r="F46" s="2"/>
      <c r="G46" s="2"/>
    </row>
    <row r="47" spans="1:8" x14ac:dyDescent="0.2">
      <c r="A47" s="1" t="s">
        <v>19</v>
      </c>
      <c r="F47" s="2">
        <f>F45/6</f>
        <v>0</v>
      </c>
      <c r="G47" s="2">
        <f>G45/6</f>
        <v>0</v>
      </c>
      <c r="H47" s="2"/>
    </row>
    <row r="48" spans="1:8" x14ac:dyDescent="0.2">
      <c r="A48" s="1" t="s">
        <v>20</v>
      </c>
      <c r="F48" s="2">
        <f>SQRT(F47)</f>
        <v>0</v>
      </c>
      <c r="G48" s="2">
        <f>SQRT(G47)</f>
        <v>0</v>
      </c>
      <c r="H48" s="2"/>
    </row>
    <row r="49" spans="1:8" x14ac:dyDescent="0.2">
      <c r="A49" s="1" t="s">
        <v>29</v>
      </c>
      <c r="H49" s="2">
        <f>H45/6</f>
        <v>0</v>
      </c>
    </row>
  </sheetData>
  <phoneticPr fontId="0" type="noConversion"/>
  <printOptions headings="1" gridLines="1"/>
  <pageMargins left="0.78740157499999996" right="0.78740157499999996" top="0.984251969" bottom="0.984251969" header="0.4921259845" footer="0.4921259845"/>
  <pageSetup paperSize="9" scale="96" orientation="landscape" blackAndWhite="1" horizontalDpi="4294967292" verticalDpi="300" r:id="rId1"/>
  <headerFooter alignWithMargins="0"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9"/>
  <sheetViews>
    <sheetView topLeftCell="B1" workbookViewId="0">
      <selection activeCell="B19" sqref="B19"/>
    </sheetView>
  </sheetViews>
  <sheetFormatPr baseColWidth="10" defaultRowHeight="12.75" x14ac:dyDescent="0.2"/>
  <cols>
    <col min="1" max="1" width="18.140625" style="1" bestFit="1" customWidth="1"/>
    <col min="2" max="2" width="5.5703125" style="1" bestFit="1" customWidth="1"/>
    <col min="3" max="3" width="6.7109375" style="1" customWidth="1"/>
    <col min="4" max="5" width="7.5703125" style="1" bestFit="1" customWidth="1"/>
    <col min="6" max="7" width="9.28515625" style="1" bestFit="1" customWidth="1"/>
    <col min="8" max="8" width="16.42578125" style="1" bestFit="1" customWidth="1"/>
    <col min="9" max="9" width="11.42578125" style="1"/>
  </cols>
  <sheetData>
    <row r="1" spans="1:8" x14ac:dyDescent="0.2">
      <c r="A1" s="1" t="s">
        <v>30</v>
      </c>
    </row>
    <row r="2" spans="1:8" x14ac:dyDescent="0.2"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</row>
    <row r="3" spans="1:8" x14ac:dyDescent="0.2">
      <c r="A3" s="1" t="str">
        <f>'Gruppen-Höhe-Schuhgröße'!A3</f>
        <v>Wolfgang</v>
      </c>
      <c r="B3" s="1">
        <f>'Gruppen-Höhe-Schuhgröße'!B3</f>
        <v>172</v>
      </c>
      <c r="C3" s="1">
        <f>'Gruppen-Höhe-Schuhgröße'!C3</f>
        <v>41</v>
      </c>
      <c r="D3" s="2">
        <f t="shared" ref="D3:D20" si="0">B3-B$22</f>
        <v>-1.7777777777777715</v>
      </c>
      <c r="E3" s="2">
        <f t="shared" ref="E3:E20" si="1">C3-C$22</f>
        <v>-0.1666666666666643</v>
      </c>
      <c r="F3" s="2">
        <f t="shared" ref="F3:G7" si="2">D3^2</f>
        <v>3.1604938271604714</v>
      </c>
      <c r="G3" s="2">
        <f t="shared" si="2"/>
        <v>2.7777777777776989E-2</v>
      </c>
      <c r="H3" s="2">
        <f>D3*E3</f>
        <v>0.29629629629629101</v>
      </c>
    </row>
    <row r="4" spans="1:8" x14ac:dyDescent="0.2">
      <c r="A4" s="1" t="str">
        <f>'Gruppen-Höhe-Schuhgröße'!A4</f>
        <v>Mikey</v>
      </c>
      <c r="B4" s="1">
        <f>'Gruppen-Höhe-Schuhgröße'!B4</f>
        <v>181</v>
      </c>
      <c r="C4" s="1">
        <f>'Gruppen-Höhe-Schuhgröße'!C4</f>
        <v>45</v>
      </c>
      <c r="D4" s="2">
        <f t="shared" si="0"/>
        <v>7.2222222222222285</v>
      </c>
      <c r="E4" s="2">
        <f t="shared" si="1"/>
        <v>3.8333333333333357</v>
      </c>
      <c r="F4" s="2">
        <f t="shared" si="2"/>
        <v>52.160493827160586</v>
      </c>
      <c r="G4" s="2">
        <f t="shared" si="2"/>
        <v>14.694444444444462</v>
      </c>
      <c r="H4" s="2">
        <f>D4*E4</f>
        <v>27.685185185185226</v>
      </c>
    </row>
    <row r="5" spans="1:8" x14ac:dyDescent="0.2">
      <c r="A5" s="1" t="str">
        <f>'Gruppen-Höhe-Schuhgröße'!A5</f>
        <v>Tobi</v>
      </c>
      <c r="B5" s="1">
        <f>'Gruppen-Höhe-Schuhgröße'!B5</f>
        <v>182</v>
      </c>
      <c r="C5" s="1">
        <f>'Gruppen-Höhe-Schuhgröße'!C5</f>
        <v>44</v>
      </c>
      <c r="D5" s="2">
        <f t="shared" si="0"/>
        <v>8.2222222222222285</v>
      </c>
      <c r="E5" s="2">
        <f t="shared" si="1"/>
        <v>2.8333333333333357</v>
      </c>
      <c r="F5" s="2">
        <f t="shared" si="2"/>
        <v>67.604938271605036</v>
      </c>
      <c r="G5" s="2">
        <f t="shared" si="2"/>
        <v>8.027777777777791</v>
      </c>
      <c r="H5" s="2">
        <f>D5*E5</f>
        <v>23.296296296296333</v>
      </c>
    </row>
    <row r="6" spans="1:8" x14ac:dyDescent="0.2">
      <c r="A6" s="1" t="str">
        <f>'Gruppen-Höhe-Schuhgröße'!A6</f>
        <v>Jessica</v>
      </c>
      <c r="B6" s="1">
        <f>'Gruppen-Höhe-Schuhgröße'!B6</f>
        <v>167</v>
      </c>
      <c r="C6" s="1">
        <f>'Gruppen-Höhe-Schuhgröße'!C6</f>
        <v>39</v>
      </c>
      <c r="D6" s="2">
        <f t="shared" si="0"/>
        <v>-6.7777777777777715</v>
      </c>
      <c r="E6" s="2">
        <f t="shared" si="1"/>
        <v>-2.1666666666666643</v>
      </c>
      <c r="F6" s="2">
        <f t="shared" si="2"/>
        <v>45.938271604938187</v>
      </c>
      <c r="G6" s="2">
        <f t="shared" si="2"/>
        <v>4.694444444444434</v>
      </c>
      <c r="H6" s="2">
        <f>D6*E6</f>
        <v>14.685185185185155</v>
      </c>
    </row>
    <row r="7" spans="1:8" x14ac:dyDescent="0.2">
      <c r="A7" s="1" t="str">
        <f>'Gruppen-Höhe-Schuhgröße'!A7</f>
        <v>Alice</v>
      </c>
      <c r="B7" s="1">
        <f>'Gruppen-Höhe-Schuhgröße'!B7</f>
        <v>170</v>
      </c>
      <c r="C7" s="1">
        <f>'Gruppen-Höhe-Schuhgröße'!C7</f>
        <v>39</v>
      </c>
      <c r="D7" s="2">
        <f t="shared" si="0"/>
        <v>-3.7777777777777715</v>
      </c>
      <c r="E7" s="2">
        <f t="shared" si="1"/>
        <v>-2.1666666666666643</v>
      </c>
      <c r="F7" s="2">
        <f t="shared" si="2"/>
        <v>14.271604938271556</v>
      </c>
      <c r="G7" s="2">
        <f t="shared" si="2"/>
        <v>4.694444444444434</v>
      </c>
      <c r="H7" s="2">
        <f>D7*E7</f>
        <v>8.185185185185162</v>
      </c>
    </row>
    <row r="8" spans="1:8" x14ac:dyDescent="0.2">
      <c r="A8" s="1" t="str">
        <f>'Gruppen-Höhe-Schuhgröße'!A8</f>
        <v>Marc</v>
      </c>
      <c r="B8" s="1">
        <f>'Gruppen-Höhe-Schuhgröße'!B8</f>
        <v>186</v>
      </c>
      <c r="C8" s="1">
        <f>'Gruppen-Höhe-Schuhgröße'!C8</f>
        <v>45</v>
      </c>
      <c r="D8" s="2">
        <f t="shared" si="0"/>
        <v>12.222222222222229</v>
      </c>
      <c r="E8" s="2">
        <f t="shared" si="1"/>
        <v>3.8333333333333357</v>
      </c>
      <c r="F8" s="2">
        <f t="shared" ref="F8:F14" si="3">D8^2</f>
        <v>149.38271604938288</v>
      </c>
      <c r="G8" s="2">
        <f t="shared" ref="G8:G14" si="4">E8^2</f>
        <v>14.694444444444462</v>
      </c>
      <c r="H8" s="2">
        <f t="shared" ref="H8:H14" si="5">D8*E8</f>
        <v>46.851851851851904</v>
      </c>
    </row>
    <row r="9" spans="1:8" x14ac:dyDescent="0.2">
      <c r="A9" s="1" t="str">
        <f>'Gruppen-Höhe-Schuhgröße'!A15</f>
        <v>Heino</v>
      </c>
      <c r="B9" s="1">
        <f>'Gruppen-Höhe-Schuhgröße'!B15</f>
        <v>173</v>
      </c>
      <c r="C9" s="1">
        <f>'Gruppen-Höhe-Schuhgröße'!C15</f>
        <v>41.5</v>
      </c>
      <c r="D9" s="2">
        <f t="shared" si="0"/>
        <v>-0.77777777777777146</v>
      </c>
      <c r="E9" s="2">
        <f t="shared" si="1"/>
        <v>0.3333333333333357</v>
      </c>
      <c r="F9" s="2">
        <f t="shared" si="3"/>
        <v>0.60493827160492841</v>
      </c>
      <c r="G9" s="2">
        <f t="shared" si="4"/>
        <v>0.11111111111111269</v>
      </c>
      <c r="H9" s="2">
        <f t="shared" si="5"/>
        <v>-0.25925925925925902</v>
      </c>
    </row>
    <row r="10" spans="1:8" x14ac:dyDescent="0.2">
      <c r="A10" s="1" t="str">
        <f>'Gruppen-Höhe-Schuhgröße'!A16</f>
        <v>Dani</v>
      </c>
      <c r="B10" s="1">
        <f>'Gruppen-Höhe-Schuhgröße'!B16</f>
        <v>198</v>
      </c>
      <c r="C10" s="1">
        <f>'Gruppen-Höhe-Schuhgröße'!C16</f>
        <v>47</v>
      </c>
      <c r="D10" s="2">
        <f t="shared" si="0"/>
        <v>24.222222222222229</v>
      </c>
      <c r="E10" s="2">
        <f t="shared" si="1"/>
        <v>5.8333333333333357</v>
      </c>
      <c r="F10" s="2">
        <f t="shared" si="3"/>
        <v>586.71604938271639</v>
      </c>
      <c r="G10" s="2">
        <f t="shared" si="4"/>
        <v>34.027777777777807</v>
      </c>
      <c r="H10" s="2">
        <f t="shared" si="5"/>
        <v>141.29629629629639</v>
      </c>
    </row>
    <row r="11" spans="1:8" x14ac:dyDescent="0.2">
      <c r="A11" s="1" t="str">
        <f>'Gruppen-Höhe-Schuhgröße'!A17</f>
        <v>Andi</v>
      </c>
      <c r="B11" s="1">
        <f>'Gruppen-Höhe-Schuhgröße'!B17</f>
        <v>186</v>
      </c>
      <c r="C11" s="1">
        <f>'Gruppen-Höhe-Schuhgröße'!C17</f>
        <v>43</v>
      </c>
      <c r="D11" s="2">
        <f t="shared" si="0"/>
        <v>12.222222222222229</v>
      </c>
      <c r="E11" s="2">
        <f t="shared" si="1"/>
        <v>1.8333333333333357</v>
      </c>
      <c r="F11" s="2">
        <f t="shared" si="3"/>
        <v>149.38271604938288</v>
      </c>
      <c r="G11" s="2">
        <f t="shared" si="4"/>
        <v>3.3611111111111196</v>
      </c>
      <c r="H11" s="2">
        <f t="shared" si="5"/>
        <v>22.407407407407447</v>
      </c>
    </row>
    <row r="12" spans="1:8" x14ac:dyDescent="0.2">
      <c r="A12" s="1" t="str">
        <f>'Gruppen-Höhe-Schuhgröße'!A18</f>
        <v>Anastasia</v>
      </c>
      <c r="B12" s="1">
        <f>'Gruppen-Höhe-Schuhgröße'!B18</f>
        <v>161</v>
      </c>
      <c r="C12" s="1">
        <f>'Gruppen-Höhe-Schuhgröße'!C18</f>
        <v>39</v>
      </c>
      <c r="D12" s="2">
        <f t="shared" si="0"/>
        <v>-12.777777777777771</v>
      </c>
      <c r="E12" s="2">
        <f t="shared" si="1"/>
        <v>-2.1666666666666643</v>
      </c>
      <c r="F12" s="2">
        <f t="shared" si="3"/>
        <v>163.27160493827145</v>
      </c>
      <c r="G12" s="2">
        <f t="shared" si="4"/>
        <v>4.694444444444434</v>
      </c>
      <c r="H12" s="2">
        <f t="shared" si="5"/>
        <v>27.685185185185141</v>
      </c>
    </row>
    <row r="13" spans="1:8" x14ac:dyDescent="0.2">
      <c r="A13" s="1" t="str">
        <f>'Gruppen-Höhe-Schuhgröße'!A19</f>
        <v>Markus</v>
      </c>
      <c r="B13" s="1">
        <f>'Gruppen-Höhe-Schuhgröße'!B19</f>
        <v>178</v>
      </c>
      <c r="C13" s="1">
        <f>'Gruppen-Höhe-Schuhgröße'!C19</f>
        <v>42</v>
      </c>
      <c r="D13" s="2">
        <f t="shared" si="0"/>
        <v>4.2222222222222285</v>
      </c>
      <c r="E13" s="2">
        <f t="shared" si="1"/>
        <v>0.8333333333333357</v>
      </c>
      <c r="F13" s="2">
        <f t="shared" si="3"/>
        <v>17.827160493827215</v>
      </c>
      <c r="G13" s="2">
        <f t="shared" si="4"/>
        <v>0.69444444444444842</v>
      </c>
      <c r="H13" s="2">
        <f t="shared" si="5"/>
        <v>3.5185185185185337</v>
      </c>
    </row>
    <row r="14" spans="1:8" x14ac:dyDescent="0.2">
      <c r="A14" s="1" t="str">
        <f>'Gruppen-Höhe-Schuhgröße'!A20</f>
        <v>Vitali</v>
      </c>
      <c r="B14" s="1">
        <f>'Gruppen-Höhe-Schuhgröße'!B20</f>
        <v>176</v>
      </c>
      <c r="C14" s="1">
        <f>'Gruppen-Höhe-Schuhgröße'!C20</f>
        <v>42.5</v>
      </c>
      <c r="D14" s="2">
        <f t="shared" si="0"/>
        <v>2.2222222222222285</v>
      </c>
      <c r="E14" s="2">
        <f t="shared" si="1"/>
        <v>1.3333333333333357</v>
      </c>
      <c r="F14" s="2">
        <f t="shared" si="3"/>
        <v>4.9382716049382998</v>
      </c>
      <c r="G14" s="2">
        <f t="shared" si="4"/>
        <v>1.7777777777777841</v>
      </c>
      <c r="H14" s="2">
        <f t="shared" si="5"/>
        <v>2.9629629629629766</v>
      </c>
    </row>
    <row r="15" spans="1:8" x14ac:dyDescent="0.2">
      <c r="A15" s="1" t="str">
        <f>'Gruppen-Höhe-Schuhgröße'!A27</f>
        <v>Anne</v>
      </c>
      <c r="B15" s="1">
        <f>'Gruppen-Höhe-Schuhgröße'!B27</f>
        <v>170</v>
      </c>
      <c r="C15" s="1">
        <f>'Gruppen-Höhe-Schuhgröße'!C27</f>
        <v>42</v>
      </c>
      <c r="D15" s="2">
        <f t="shared" si="0"/>
        <v>-3.7777777777777715</v>
      </c>
      <c r="E15" s="2">
        <f t="shared" si="1"/>
        <v>0.8333333333333357</v>
      </c>
      <c r="F15" s="2">
        <f t="shared" ref="F15:F20" si="6">D15^2</f>
        <v>14.271604938271556</v>
      </c>
      <c r="G15" s="2">
        <f t="shared" ref="G15:G20" si="7">E15^2</f>
        <v>0.69444444444444842</v>
      </c>
      <c r="H15" s="2">
        <f t="shared" ref="H15:H20" si="8">D15*E15</f>
        <v>-3.1481481481481519</v>
      </c>
    </row>
    <row r="16" spans="1:8" x14ac:dyDescent="0.2">
      <c r="A16" s="1" t="str">
        <f>'Gruppen-Höhe-Schuhgröße'!A28</f>
        <v>Sandra</v>
      </c>
      <c r="B16" s="1">
        <f>'Gruppen-Höhe-Schuhgröße'!B28</f>
        <v>170</v>
      </c>
      <c r="C16" s="1">
        <f>'Gruppen-Höhe-Schuhgröße'!C28</f>
        <v>38</v>
      </c>
      <c r="D16" s="2">
        <f t="shared" si="0"/>
        <v>-3.7777777777777715</v>
      </c>
      <c r="E16" s="2">
        <f t="shared" si="1"/>
        <v>-3.1666666666666643</v>
      </c>
      <c r="F16" s="2">
        <f t="shared" si="6"/>
        <v>14.271604938271556</v>
      </c>
      <c r="G16" s="2">
        <f t="shared" si="7"/>
        <v>10.027777777777763</v>
      </c>
      <c r="H16" s="2">
        <f t="shared" si="8"/>
        <v>11.962962962962933</v>
      </c>
    </row>
    <row r="17" spans="1:8" x14ac:dyDescent="0.2">
      <c r="A17" s="1" t="str">
        <f>'Gruppen-Höhe-Schuhgröße'!A29</f>
        <v>Dominika</v>
      </c>
      <c r="B17" s="1">
        <f>'Gruppen-Höhe-Schuhgröße'!B29</f>
        <v>162</v>
      </c>
      <c r="C17" s="1">
        <f>'Gruppen-Höhe-Schuhgröße'!C29</f>
        <v>38</v>
      </c>
      <c r="D17" s="2">
        <f t="shared" si="0"/>
        <v>-11.777777777777771</v>
      </c>
      <c r="E17" s="2">
        <f t="shared" si="1"/>
        <v>-3.1666666666666643</v>
      </c>
      <c r="F17" s="2">
        <f t="shared" si="6"/>
        <v>138.71604938271591</v>
      </c>
      <c r="G17" s="2">
        <f t="shared" si="7"/>
        <v>10.027777777777763</v>
      </c>
      <c r="H17" s="2">
        <f t="shared" si="8"/>
        <v>37.296296296296248</v>
      </c>
    </row>
    <row r="18" spans="1:8" x14ac:dyDescent="0.2">
      <c r="A18" s="1" t="str">
        <f>'Gruppen-Höhe-Schuhgröße'!A30</f>
        <v>Sybille</v>
      </c>
      <c r="B18" s="1">
        <f>'Gruppen-Höhe-Schuhgröße'!B30</f>
        <v>165</v>
      </c>
      <c r="C18" s="1">
        <f>'Gruppen-Höhe-Schuhgröße'!C30</f>
        <v>39</v>
      </c>
      <c r="D18" s="2">
        <f t="shared" si="0"/>
        <v>-8.7777777777777715</v>
      </c>
      <c r="E18" s="2">
        <f t="shared" si="1"/>
        <v>-2.1666666666666643</v>
      </c>
      <c r="F18" s="2">
        <f t="shared" si="6"/>
        <v>77.049382716049266</v>
      </c>
      <c r="G18" s="2">
        <f t="shared" si="7"/>
        <v>4.694444444444434</v>
      </c>
      <c r="H18" s="2">
        <f t="shared" si="8"/>
        <v>19.018518518518484</v>
      </c>
    </row>
    <row r="19" spans="1:8" x14ac:dyDescent="0.2">
      <c r="A19" s="1" t="str">
        <f>'Gruppen-Höhe-Schuhgröße'!A31</f>
        <v>Maggi</v>
      </c>
      <c r="B19" s="1">
        <f>'Gruppen-Höhe-Schuhgröße'!B31</f>
        <v>166</v>
      </c>
      <c r="C19" s="1">
        <f>'Gruppen-Höhe-Schuhgröße'!C31</f>
        <v>38</v>
      </c>
      <c r="D19" s="2">
        <f t="shared" si="0"/>
        <v>-7.7777777777777715</v>
      </c>
      <c r="E19" s="2">
        <f t="shared" si="1"/>
        <v>-3.1666666666666643</v>
      </c>
      <c r="F19" s="2">
        <f t="shared" si="6"/>
        <v>60.49382716049373</v>
      </c>
      <c r="G19" s="2">
        <f t="shared" si="7"/>
        <v>10.027777777777763</v>
      </c>
      <c r="H19" s="2">
        <f t="shared" si="8"/>
        <v>24.629629629629591</v>
      </c>
    </row>
    <row r="20" spans="1:8" x14ac:dyDescent="0.2">
      <c r="A20" s="1" t="str">
        <f>'Gruppen-Höhe-Schuhgröße'!A32</f>
        <v>Katharina</v>
      </c>
      <c r="B20" s="1">
        <f>'Gruppen-Höhe-Schuhgröße'!B32</f>
        <v>165</v>
      </c>
      <c r="C20" s="1">
        <f>'Gruppen-Höhe-Schuhgröße'!C32</f>
        <v>38</v>
      </c>
      <c r="D20" s="2">
        <f t="shared" si="0"/>
        <v>-8.7777777777777715</v>
      </c>
      <c r="E20" s="2">
        <f t="shared" si="1"/>
        <v>-3.1666666666666643</v>
      </c>
      <c r="F20" s="2">
        <f t="shared" si="6"/>
        <v>77.049382716049266</v>
      </c>
      <c r="G20" s="2">
        <f t="shared" si="7"/>
        <v>10.027777777777763</v>
      </c>
      <c r="H20" s="2">
        <f t="shared" si="8"/>
        <v>27.796296296296255</v>
      </c>
    </row>
    <row r="21" spans="1:8" x14ac:dyDescent="0.2">
      <c r="A21" s="1" t="s">
        <v>28</v>
      </c>
      <c r="B21" s="1">
        <f>SUM(B3:B20)</f>
        <v>3128</v>
      </c>
      <c r="C21" s="1">
        <f>SUM(C3:C20)</f>
        <v>741</v>
      </c>
      <c r="F21" s="2">
        <f>SUM(F3:F20)</f>
        <v>1637.1111111111111</v>
      </c>
      <c r="G21" s="2">
        <f>SUM(G3:G20)</f>
        <v>136.99999999999997</v>
      </c>
      <c r="H21" s="2">
        <f>SUM(H3:H20)</f>
        <v>436.16666666666669</v>
      </c>
    </row>
    <row r="22" spans="1:8" x14ac:dyDescent="0.2">
      <c r="A22" s="1" t="s">
        <v>18</v>
      </c>
      <c r="B22" s="2">
        <f>B21/18</f>
        <v>173.77777777777777</v>
      </c>
      <c r="C22" s="2">
        <f>C21/18</f>
        <v>41.166666666666664</v>
      </c>
      <c r="D22" s="2"/>
      <c r="F22" s="2"/>
      <c r="G22" s="2"/>
      <c r="H22" s="2"/>
    </row>
    <row r="23" spans="1:8" x14ac:dyDescent="0.2">
      <c r="A23" s="1" t="s">
        <v>19</v>
      </c>
      <c r="F23" s="2">
        <f>F21/6</f>
        <v>272.85185185185185</v>
      </c>
      <c r="G23" s="2">
        <f>G21/6</f>
        <v>22.833333333333329</v>
      </c>
      <c r="H23" s="2"/>
    </row>
    <row r="24" spans="1:8" x14ac:dyDescent="0.2">
      <c r="A24" s="1" t="s">
        <v>20</v>
      </c>
      <c r="F24" s="2">
        <f>SQRT(F23)</f>
        <v>16.518227866567642</v>
      </c>
      <c r="G24" s="2">
        <f>SQRT(G23)</f>
        <v>4.7784237289438165</v>
      </c>
      <c r="H24" s="2"/>
    </row>
    <row r="25" spans="1:8" x14ac:dyDescent="0.2">
      <c r="A25" s="1" t="s">
        <v>29</v>
      </c>
      <c r="H25" s="2">
        <f>H21/6</f>
        <v>72.694444444444443</v>
      </c>
    </row>
    <row r="26" spans="1:8" x14ac:dyDescent="0.2">
      <c r="H26" s="2"/>
    </row>
    <row r="27" spans="1:8" x14ac:dyDescent="0.2">
      <c r="D27" s="2"/>
      <c r="E27" s="2"/>
      <c r="F27" s="2"/>
      <c r="G27" s="2"/>
      <c r="H27" s="2"/>
    </row>
    <row r="28" spans="1:8" x14ac:dyDescent="0.2">
      <c r="D28" s="2"/>
      <c r="E28" s="2"/>
      <c r="F28" s="2"/>
      <c r="G28" s="2"/>
      <c r="H28" s="2"/>
    </row>
    <row r="29" spans="1:8" x14ac:dyDescent="0.2">
      <c r="D29" s="2"/>
      <c r="E29" s="2"/>
      <c r="F29" s="2"/>
      <c r="G29" s="2"/>
      <c r="H29" s="2"/>
    </row>
    <row r="30" spans="1:8" x14ac:dyDescent="0.2">
      <c r="D30" s="2"/>
      <c r="E30" s="2"/>
      <c r="F30" s="2"/>
      <c r="G30" s="2"/>
      <c r="H30" s="2"/>
    </row>
    <row r="31" spans="1:8" x14ac:dyDescent="0.2">
      <c r="D31" s="2"/>
      <c r="E31" s="2"/>
      <c r="F31" s="2"/>
      <c r="G31" s="2"/>
      <c r="H31" s="2"/>
    </row>
    <row r="32" spans="1:8" x14ac:dyDescent="0.2">
      <c r="D32" s="2"/>
      <c r="E32" s="2"/>
      <c r="F32" s="2"/>
      <c r="G32" s="2"/>
      <c r="H32" s="2"/>
    </row>
    <row r="33" spans="2:8" x14ac:dyDescent="0.2">
      <c r="F33" s="2"/>
      <c r="G33" s="2"/>
      <c r="H33" s="2"/>
    </row>
    <row r="34" spans="2:8" x14ac:dyDescent="0.2">
      <c r="B34" s="2"/>
      <c r="C34" s="2"/>
      <c r="F34" s="2"/>
      <c r="G34" s="2"/>
    </row>
    <row r="35" spans="2:8" x14ac:dyDescent="0.2">
      <c r="F35" s="2"/>
      <c r="G35" s="2"/>
      <c r="H35" s="2"/>
    </row>
    <row r="36" spans="2:8" x14ac:dyDescent="0.2">
      <c r="F36" s="2"/>
      <c r="G36" s="2"/>
      <c r="H36" s="2"/>
    </row>
    <row r="37" spans="2:8" x14ac:dyDescent="0.2">
      <c r="H37" s="2"/>
    </row>
    <row r="38" spans="2:8" x14ac:dyDescent="0.2">
      <c r="H38" s="2"/>
    </row>
    <row r="39" spans="2:8" x14ac:dyDescent="0.2">
      <c r="D39" s="2"/>
      <c r="E39" s="2"/>
      <c r="F39" s="2"/>
      <c r="G39" s="2"/>
      <c r="H39" s="2"/>
    </row>
    <row r="40" spans="2:8" x14ac:dyDescent="0.2">
      <c r="D40" s="2"/>
      <c r="E40" s="2"/>
      <c r="F40" s="2"/>
      <c r="G40" s="2"/>
      <c r="H40" s="2"/>
    </row>
    <row r="41" spans="2:8" x14ac:dyDescent="0.2">
      <c r="D41" s="2"/>
      <c r="E41" s="2"/>
      <c r="F41" s="2"/>
      <c r="G41" s="2"/>
      <c r="H41" s="2"/>
    </row>
    <row r="42" spans="2:8" x14ac:dyDescent="0.2">
      <c r="D42" s="2"/>
      <c r="E42" s="2"/>
      <c r="F42" s="2"/>
      <c r="G42" s="2"/>
      <c r="H42" s="2"/>
    </row>
    <row r="43" spans="2:8" x14ac:dyDescent="0.2">
      <c r="D43" s="2"/>
      <c r="E43" s="2"/>
      <c r="F43" s="2"/>
      <c r="G43" s="2"/>
      <c r="H43" s="2"/>
    </row>
    <row r="44" spans="2:8" x14ac:dyDescent="0.2">
      <c r="D44" s="2"/>
      <c r="E44" s="2"/>
      <c r="F44" s="2"/>
      <c r="G44" s="2"/>
      <c r="H44" s="2"/>
    </row>
    <row r="45" spans="2:8" x14ac:dyDescent="0.2">
      <c r="F45" s="2"/>
      <c r="G45" s="2"/>
      <c r="H45" s="2"/>
    </row>
    <row r="46" spans="2:8" x14ac:dyDescent="0.2">
      <c r="B46" s="2"/>
      <c r="C46" s="2"/>
      <c r="F46" s="2"/>
      <c r="G46" s="2"/>
    </row>
    <row r="47" spans="2:8" x14ac:dyDescent="0.2">
      <c r="F47" s="2"/>
      <c r="G47" s="2"/>
      <c r="H47" s="2"/>
    </row>
    <row r="48" spans="2:8" x14ac:dyDescent="0.2">
      <c r="F48" s="2"/>
      <c r="G48" s="2"/>
      <c r="H48" s="2"/>
    </row>
    <row r="49" spans="8:8" x14ac:dyDescent="0.2">
      <c r="H49" s="2"/>
    </row>
  </sheetData>
  <phoneticPr fontId="0" type="noConversion"/>
  <printOptions headings="1" gridLines="1"/>
  <pageMargins left="0.78740157499999996" right="0.78740157499999996" top="0.984251969" bottom="0.984251969" header="0.4921259845" footer="0.4921259845"/>
  <pageSetup paperSize="9" scale="86" orientation="landscape" blackAndWhite="1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Gruppen-Höhe-Schuhgröße</vt:lpstr>
      <vt:lpstr>Alle-Höhe-Schuhgröße</vt:lpstr>
      <vt:lpstr>'Alle-Höhe-Schuhgröße'!Druckbereich</vt:lpstr>
      <vt:lpstr>'Gruppen-Höhe-Schuhgröße'!Druckbereich</vt:lpstr>
    </vt:vector>
  </TitlesOfParts>
  <Company>Heinrich-Mann-Gymnasium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riemer</cp:lastModifiedBy>
  <cp:lastPrinted>2001-08-09T11:19:47Z</cp:lastPrinted>
  <dcterms:created xsi:type="dcterms:W3CDTF">2000-05-03T08:17:42Z</dcterms:created>
  <dcterms:modified xsi:type="dcterms:W3CDTF">2022-12-20T10:36:40Z</dcterms:modified>
</cp:coreProperties>
</file>