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riemer\Documents\eigene webs\riemer-mathematik\mathematik\kallmeyer-statistik\"/>
    </mc:Choice>
  </mc:AlternateContent>
  <xr:revisionPtr revIDLastSave="0" documentId="13_ncr:1_{B5436823-DF09-4BE6-992D-BA6E4E72DF3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fo" sheetId="6" r:id="rId1"/>
    <sheet name="Kalkulationsblatt" sheetId="4" r:id="rId2"/>
  </sheets>
  <calcPr calcId="181029"/>
</workbook>
</file>

<file path=xl/calcChain.xml><?xml version="1.0" encoding="utf-8"?>
<calcChain xmlns="http://schemas.openxmlformats.org/spreadsheetml/2006/main">
  <c r="B22" i="4" l="1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14" i="4"/>
  <c r="B15" i="4"/>
  <c r="B16" i="4"/>
  <c r="B17" i="4"/>
  <c r="B18" i="4"/>
  <c r="B19" i="4"/>
  <c r="B20" i="4"/>
  <c r="B21" i="4"/>
  <c r="B13" i="4"/>
  <c r="H13" i="4" s="1"/>
  <c r="D8" i="4"/>
  <c r="C8" i="4"/>
  <c r="D7" i="4"/>
  <c r="C7" i="4"/>
  <c r="E4" i="4" s="1"/>
  <c r="E6" i="4"/>
  <c r="D6" i="4"/>
  <c r="C6" i="4"/>
  <c r="E5" i="4"/>
  <c r="D5" i="4"/>
  <c r="C5" i="4"/>
  <c r="D4" i="4"/>
  <c r="C4" i="4"/>
  <c r="E7" i="4" s="1"/>
  <c r="E3" i="4"/>
  <c r="D3" i="4"/>
  <c r="C3" i="4"/>
  <c r="E8" i="4" s="1"/>
  <c r="F13" i="4" l="1"/>
  <c r="G13" i="4"/>
  <c r="E12" i="4"/>
  <c r="D12" i="4"/>
  <c r="C12" i="4"/>
  <c r="I13" i="4" l="1"/>
  <c r="E13" i="4" s="1"/>
  <c r="H14" i="4" s="1"/>
  <c r="C13" i="4" l="1"/>
  <c r="F14" i="4" s="1"/>
  <c r="D13" i="4"/>
  <c r="G14" i="4" l="1"/>
  <c r="I14" i="4" l="1"/>
  <c r="E14" i="4" l="1"/>
  <c r="H15" i="4" s="1"/>
  <c r="C14" i="4"/>
  <c r="F15" i="4" s="1"/>
  <c r="D14" i="4"/>
  <c r="G15" i="4" s="1"/>
  <c r="I15" i="4" l="1"/>
  <c r="C15" i="4" s="1"/>
  <c r="F16" i="4" s="1"/>
  <c r="E15" i="4" l="1"/>
  <c r="H16" i="4" s="1"/>
  <c r="D15" i="4"/>
  <c r="G16" i="4" s="1"/>
  <c r="I16" i="4" l="1"/>
  <c r="C16" i="4" s="1"/>
  <c r="F17" i="4" s="1"/>
  <c r="D16" i="4" l="1"/>
  <c r="G17" i="4" s="1"/>
  <c r="E16" i="4"/>
  <c r="H17" i="4" s="1"/>
  <c r="I17" i="4" l="1"/>
  <c r="D17" i="4" s="1"/>
  <c r="G18" i="4" s="1"/>
  <c r="E17" i="4" l="1"/>
  <c r="H18" i="4" s="1"/>
  <c r="C17" i="4"/>
  <c r="F18" i="4" s="1"/>
  <c r="I18" i="4" l="1"/>
  <c r="C18" i="4" s="1"/>
  <c r="F19" i="4" s="1"/>
  <c r="E18" i="4" l="1"/>
  <c r="H19" i="4" s="1"/>
  <c r="D18" i="4"/>
  <c r="G19" i="4" s="1"/>
  <c r="I19" i="4" l="1"/>
  <c r="E19" i="4" s="1"/>
  <c r="H20" i="4" s="1"/>
  <c r="D19" i="4" l="1"/>
  <c r="G20" i="4" s="1"/>
  <c r="C19" i="4"/>
  <c r="F20" i="4" s="1"/>
  <c r="I20" i="4" l="1"/>
  <c r="E20" i="4" s="1"/>
  <c r="H21" i="4" s="1"/>
  <c r="D20" i="4" l="1"/>
  <c r="G21" i="4" s="1"/>
  <c r="C20" i="4"/>
  <c r="F21" i="4" s="1"/>
  <c r="I21" i="4" l="1"/>
  <c r="E21" i="4" s="1"/>
  <c r="H22" i="4" s="1"/>
  <c r="C21" i="4" l="1"/>
  <c r="F22" i="4" s="1"/>
  <c r="D21" i="4"/>
  <c r="G22" i="4" s="1"/>
  <c r="I22" i="4" l="1"/>
  <c r="C22" i="4" s="1"/>
  <c r="F23" i="4" s="1"/>
  <c r="E22" i="4" l="1"/>
  <c r="H23" i="4" s="1"/>
  <c r="D22" i="4"/>
  <c r="G23" i="4" s="1"/>
  <c r="I23" i="4" l="1"/>
  <c r="D23" i="4" s="1"/>
  <c r="G24" i="4" s="1"/>
  <c r="E23" i="4" l="1"/>
  <c r="H24" i="4" s="1"/>
  <c r="C23" i="4"/>
  <c r="F24" i="4" s="1"/>
  <c r="I24" i="4" l="1"/>
  <c r="E24" i="4" s="1"/>
  <c r="H25" i="4" s="1"/>
  <c r="D24" i="4" l="1"/>
  <c r="G25" i="4" s="1"/>
  <c r="C24" i="4"/>
  <c r="F25" i="4" s="1"/>
  <c r="I25" i="4" l="1"/>
  <c r="C25" i="4" s="1"/>
  <c r="F26" i="4" s="1"/>
  <c r="D25" i="4" l="1"/>
  <c r="G26" i="4" s="1"/>
  <c r="E25" i="4"/>
  <c r="H26" i="4" s="1"/>
  <c r="I26" i="4" l="1"/>
  <c r="C26" i="4" s="1"/>
  <c r="F27" i="4" s="1"/>
  <c r="E26" i="4" l="1"/>
  <c r="H27" i="4" s="1"/>
  <c r="D26" i="4"/>
  <c r="G27" i="4" s="1"/>
  <c r="I27" i="4" l="1"/>
  <c r="D27" i="4" s="1"/>
  <c r="G28" i="4" s="1"/>
  <c r="E27" i="4" l="1"/>
  <c r="H28" i="4" s="1"/>
  <c r="C27" i="4"/>
  <c r="F28" i="4" s="1"/>
  <c r="I28" i="4" s="1"/>
  <c r="C28" i="4" s="1"/>
  <c r="F29" i="4" s="1"/>
  <c r="E28" i="4" l="1"/>
  <c r="H29" i="4" s="1"/>
  <c r="D28" i="4"/>
  <c r="G29" i="4" s="1"/>
  <c r="I29" i="4" s="1"/>
  <c r="D29" i="4" s="1"/>
  <c r="G30" i="4" s="1"/>
  <c r="C29" i="4" l="1"/>
  <c r="F30" i="4" s="1"/>
  <c r="E29" i="4"/>
  <c r="H30" i="4" s="1"/>
  <c r="I30" i="4" l="1"/>
  <c r="C30" i="4" s="1"/>
  <c r="F31" i="4" s="1"/>
  <c r="E30" i="4" l="1"/>
  <c r="H31" i="4" s="1"/>
  <c r="D30" i="4"/>
  <c r="G31" i="4" s="1"/>
  <c r="I31" i="4" l="1"/>
  <c r="E31" i="4" s="1"/>
  <c r="H32" i="4" s="1"/>
  <c r="D31" i="4" l="1"/>
  <c r="G32" i="4" s="1"/>
  <c r="C31" i="4"/>
  <c r="F32" i="4" s="1"/>
  <c r="I32" i="4" l="1"/>
  <c r="E32" i="4" s="1"/>
  <c r="H33" i="4" s="1"/>
  <c r="D32" i="4" l="1"/>
  <c r="G33" i="4" s="1"/>
  <c r="C32" i="4"/>
  <c r="F33" i="4" s="1"/>
  <c r="I33" i="4" l="1"/>
  <c r="D33" i="4" s="1"/>
  <c r="G34" i="4" s="1"/>
  <c r="E33" i="4" l="1"/>
  <c r="H34" i="4" s="1"/>
  <c r="C33" i="4"/>
  <c r="F34" i="4" s="1"/>
  <c r="I34" i="4" l="1"/>
  <c r="C34" i="4" s="1"/>
  <c r="F35" i="4" s="1"/>
  <c r="D34" i="4" l="1"/>
  <c r="G35" i="4" s="1"/>
  <c r="E34" i="4"/>
  <c r="H35" i="4" s="1"/>
  <c r="I35" i="4" l="1"/>
  <c r="E35" i="4" s="1"/>
  <c r="H36" i="4" s="1"/>
  <c r="C35" i="4" l="1"/>
  <c r="F36" i="4" s="1"/>
  <c r="D35" i="4"/>
  <c r="G36" i="4" s="1"/>
  <c r="I36" i="4" l="1"/>
  <c r="C36" i="4" s="1"/>
  <c r="F37" i="4" s="1"/>
  <c r="E36" i="4" l="1"/>
  <c r="H37" i="4" s="1"/>
  <c r="D36" i="4"/>
  <c r="G37" i="4" s="1"/>
  <c r="I37" i="4" l="1"/>
  <c r="D37" i="4" s="1"/>
  <c r="G38" i="4" s="1"/>
  <c r="C37" i="4" l="1"/>
  <c r="F38" i="4" s="1"/>
  <c r="E37" i="4"/>
  <c r="H38" i="4" s="1"/>
  <c r="I38" i="4" l="1"/>
  <c r="E38" i="4" s="1"/>
  <c r="H39" i="4" s="1"/>
  <c r="D38" i="4" l="1"/>
  <c r="G39" i="4" s="1"/>
  <c r="C38" i="4"/>
  <c r="F39" i="4" s="1"/>
  <c r="I39" i="4" l="1"/>
  <c r="E39" i="4" s="1"/>
  <c r="H40" i="4" s="1"/>
  <c r="C39" i="4" l="1"/>
  <c r="F40" i="4" s="1"/>
  <c r="D39" i="4"/>
  <c r="G40" i="4" s="1"/>
  <c r="I40" i="4" l="1"/>
  <c r="C40" i="4" s="1"/>
  <c r="F41" i="4" s="1"/>
  <c r="E40" i="4"/>
  <c r="H41" i="4" s="1"/>
  <c r="D40" i="4" l="1"/>
  <c r="G41" i="4" s="1"/>
  <c r="I41" i="4" s="1"/>
  <c r="E41" i="4" s="1"/>
  <c r="D41" i="4" l="1"/>
  <c r="G42" i="4" s="1"/>
  <c r="C41" i="4"/>
  <c r="H42" i="4"/>
  <c r="F42" i="4"/>
  <c r="I42" i="4" l="1"/>
  <c r="D42" i="4" s="1"/>
  <c r="C42" i="4" l="1"/>
  <c r="E42" i="4"/>
</calcChain>
</file>

<file path=xl/sharedStrings.xml><?xml version="1.0" encoding="utf-8"?>
<sst xmlns="http://schemas.openxmlformats.org/spreadsheetml/2006/main" count="22" uniqueCount="18">
  <si>
    <t>Indiz</t>
  </si>
  <si>
    <t>drei Alternativen</t>
  </si>
  <si>
    <t>Nebenrechnungen</t>
  </si>
  <si>
    <t>totale</t>
  </si>
  <si>
    <t>Pfad 1</t>
  </si>
  <si>
    <t>Pfad  2</t>
  </si>
  <si>
    <t>Pfad 3</t>
  </si>
  <si>
    <t>Wahrsch.</t>
  </si>
  <si>
    <t>A</t>
  </si>
  <si>
    <t>B</t>
  </si>
  <si>
    <t>C</t>
  </si>
  <si>
    <t>min</t>
  </si>
  <si>
    <t>rot</t>
  </si>
  <si>
    <t>max</t>
  </si>
  <si>
    <t>Die Datei lässt sich durch Modifikation der Bayes-Matrix C2:E8 für viele andere Experimente nutzen.</t>
  </si>
  <si>
    <t>In dieser Vorlage werden die Indizien  durch Zufallszahlen erzeugt. Taste "F9" liefert eine neue Simulation.</t>
  </si>
  <si>
    <t>Bei der Begleitung realer Experimente überschreibt man die Indizien im Bereich B13:B42 händisch.</t>
  </si>
  <si>
    <t xml:space="preserve">Die a-priori-Wahrscheinlichkeiten in C11:E11 können verändert werden.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</si>
</sst>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"/>
    <numFmt numFmtId="166" formatCode="#\ ???/???"/>
  </numFmts>
  <fonts count="9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color theme="4"/>
      <name val="Arial"/>
      <family val="2"/>
    </font>
    <font>
      <sz val="10"/>
      <color rgb="FFC00000"/>
      <name val="Arial"/>
      <family val="2"/>
    </font>
    <font>
      <sz val="10"/>
      <color rgb="FFFFC000"/>
      <name val="Arial"/>
      <family val="2"/>
    </font>
    <font>
      <sz val="10"/>
      <color rgb="FF002060"/>
      <name val="Arial"/>
      <family val="2"/>
    </font>
    <font>
      <sz val="10"/>
      <color rgb="FFFF0000"/>
      <name val="Arial"/>
      <family val="2"/>
    </font>
    <font>
      <sz val="10"/>
      <color rgb="FF92D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9" fontId="4" fillId="0" borderId="1" xfId="1" applyFont="1" applyBorder="1" applyAlignment="1">
      <alignment horizontal="center"/>
    </xf>
    <xf numFmtId="9" fontId="5" fillId="0" borderId="1" xfId="1" applyFont="1" applyBorder="1" applyAlignment="1">
      <alignment horizontal="center"/>
    </xf>
    <xf numFmtId="9" fontId="6" fillId="0" borderId="1" xfId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9" fontId="4" fillId="0" borderId="5" xfId="1" applyFont="1" applyBorder="1" applyAlignment="1">
      <alignment horizontal="center"/>
    </xf>
    <xf numFmtId="9" fontId="5" fillId="0" borderId="5" xfId="1" applyFont="1" applyBorder="1" applyAlignment="1">
      <alignment horizontal="center"/>
    </xf>
    <xf numFmtId="9" fontId="6" fillId="0" borderId="5" xfId="1" applyFont="1" applyBorder="1" applyAlignment="1">
      <alignment horizontal="center"/>
    </xf>
    <xf numFmtId="164" fontId="4" fillId="0" borderId="6" xfId="1" applyNumberFormat="1" applyFont="1" applyBorder="1" applyAlignment="1">
      <alignment horizontal="center"/>
    </xf>
    <xf numFmtId="164" fontId="5" fillId="0" borderId="7" xfId="1" applyNumberFormat="1" applyFont="1" applyBorder="1" applyAlignment="1">
      <alignment horizontal="center"/>
    </xf>
    <xf numFmtId="164" fontId="6" fillId="0" borderId="8" xfId="1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166" fontId="7" fillId="3" borderId="12" xfId="0" applyNumberFormat="1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66" fontId="6" fillId="3" borderId="13" xfId="0" applyNumberFormat="1" applyFont="1" applyFill="1" applyBorder="1" applyAlignment="1">
      <alignment horizontal="center"/>
    </xf>
    <xf numFmtId="166" fontId="7" fillId="3" borderId="14" xfId="0" applyNumberFormat="1" applyFont="1" applyFill="1" applyBorder="1" applyAlignment="1">
      <alignment horizontal="center"/>
    </xf>
    <xf numFmtId="166" fontId="8" fillId="3" borderId="15" xfId="0" applyNumberFormat="1" applyFont="1" applyFill="1" applyBorder="1" applyAlignment="1">
      <alignment horizontal="center"/>
    </xf>
    <xf numFmtId="166" fontId="6" fillId="3" borderId="16" xfId="0" applyNumberFormat="1" applyFont="1" applyFill="1" applyBorder="1" applyAlignment="1">
      <alignment horizontal="center"/>
    </xf>
  </cellXfs>
  <cellStyles count="3">
    <cellStyle name="Prozent" xfId="1" builtinId="5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Folge der a-posteriori-Wahrscheinlichkeiten</a:t>
            </a:r>
          </a:p>
        </c:rich>
      </c:tx>
      <c:layout>
        <c:manualLayout>
          <c:xMode val="edge"/>
          <c:yMode val="edge"/>
          <c:x val="3.492872013683939E-2"/>
          <c:y val="2.09510166879522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469225678358701"/>
          <c:y val="0.11200243053789399"/>
          <c:w val="0.82013142467052635"/>
          <c:h val="0.75683815614556271"/>
        </c:manualLayout>
      </c:layout>
      <c:lineChart>
        <c:grouping val="standard"/>
        <c:varyColors val="0"/>
        <c:ser>
          <c:idx val="3"/>
          <c:order val="0"/>
          <c:tx>
            <c:strRef>
              <c:f>Kalkulationsblatt!$C$11</c:f>
              <c:strCache>
                <c:ptCount val="1"/>
                <c:pt idx="0">
                  <c:v>A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C00000"/>
              </a:solidFill>
              <a:ln>
                <a:solidFill>
                  <a:srgbClr val="C00000"/>
                </a:solidFill>
                <a:prstDash val="solid"/>
              </a:ln>
            </c:spPr>
          </c:marker>
          <c:cat>
            <c:numRef>
              <c:f>Kalkulationsblatt!$A$12:$A$42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Kalkulationsblatt!$C$12:$C$42</c:f>
              <c:numCache>
                <c:formatCode>0%</c:formatCode>
                <c:ptCount val="31"/>
                <c:pt idx="0" formatCode="0.0%">
                  <c:v>0.33333333333333331</c:v>
                </c:pt>
                <c:pt idx="1">
                  <c:v>5.5555555555555546E-2</c:v>
                </c:pt>
                <c:pt idx="2">
                  <c:v>4.2372881355932202E-2</c:v>
                </c:pt>
                <c:pt idx="3">
                  <c:v>3.2051282051282048E-2</c:v>
                </c:pt>
                <c:pt idx="4">
                  <c:v>1.2054001928640305E-2</c:v>
                </c:pt>
                <c:pt idx="5">
                  <c:v>1.2252499509900015E-3</c:v>
                </c:pt>
                <c:pt idx="6">
                  <c:v>1.1835215921679269E-4</c:v>
                </c:pt>
                <c:pt idx="7">
                  <c:v>1.6328099633130923E-4</c:v>
                </c:pt>
                <c:pt idx="8">
                  <c:v>2.2466667718167846E-4</c:v>
                </c:pt>
                <c:pt idx="9">
                  <c:v>6.1098841466212584E-4</c:v>
                </c:pt>
                <c:pt idx="10">
                  <c:v>6.0715888401322394E-5</c:v>
                </c:pt>
                <c:pt idx="11">
                  <c:v>4.2933663777573619E-4</c:v>
                </c:pt>
                <c:pt idx="12">
                  <c:v>1.6699092855705487E-4</c:v>
                </c:pt>
                <c:pt idx="13">
                  <c:v>1.7892257871436936E-5</c:v>
                </c:pt>
                <c:pt idx="14">
                  <c:v>1.8019622815886944E-6</c:v>
                </c:pt>
                <c:pt idx="15">
                  <c:v>6.2772544845289711E-7</c:v>
                </c:pt>
                <c:pt idx="16">
                  <c:v>8.632531882124657E-7</c:v>
                </c:pt>
                <c:pt idx="17">
                  <c:v>8.2460037140829472E-8</c:v>
                </c:pt>
                <c:pt idx="18">
                  <c:v>5.9416912700660652E-8</c:v>
                </c:pt>
                <c:pt idx="19">
                  <c:v>8.2316817617828141E-8</c:v>
                </c:pt>
                <c:pt idx="20">
                  <c:v>1.138201948100565E-7</c:v>
                </c:pt>
                <c:pt idx="21">
                  <c:v>8.2170024204794205E-8</c:v>
                </c:pt>
                <c:pt idx="22">
                  <c:v>7.6945358072474634E-9</c:v>
                </c:pt>
                <c:pt idx="23">
                  <c:v>5.5245639531718429E-9</c:v>
                </c:pt>
                <c:pt idx="24">
                  <c:v>1.8607972566007396E-9</c:v>
                </c:pt>
                <c:pt idx="25">
                  <c:v>1.7078857963106077E-10</c:v>
                </c:pt>
                <c:pt idx="26">
                  <c:v>1.2219308906205559E-10</c:v>
                </c:pt>
                <c:pt idx="27">
                  <c:v>4.0865860178066128E-11</c:v>
                </c:pt>
                <c:pt idx="28">
                  <c:v>1.2179125793467829E-10</c:v>
                </c:pt>
                <c:pt idx="29">
                  <c:v>1.1138530688113632E-11</c:v>
                </c:pt>
                <c:pt idx="30">
                  <c:v>1.0159268863671415E-12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DE-4542-B2A2-60474BC6BF05}"/>
            </c:ext>
          </c:extLst>
        </c:ser>
        <c:ser>
          <c:idx val="0"/>
          <c:order val="1"/>
          <c:tx>
            <c:strRef>
              <c:f>Kalkulationsblatt!$D$11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FFC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C000"/>
              </a:solidFill>
              <a:ln>
                <a:solidFill>
                  <a:srgbClr val="FFC000"/>
                </a:solidFill>
                <a:prstDash val="solid"/>
              </a:ln>
            </c:spPr>
          </c:marker>
          <c:cat>
            <c:numRef>
              <c:f>Kalkulationsblatt!$A$12:$A$42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Kalkulationsblatt!$D$12:$D$42</c:f>
              <c:numCache>
                <c:formatCode>0%</c:formatCode>
                <c:ptCount val="31"/>
                <c:pt idx="0" formatCode="0.0%">
                  <c:v>0.33333333333333331</c:v>
                </c:pt>
                <c:pt idx="1">
                  <c:v>0.33333333333333326</c:v>
                </c:pt>
                <c:pt idx="2">
                  <c:v>0.30508474576271183</c:v>
                </c:pt>
                <c:pt idx="3">
                  <c:v>0.27692307692307688</c:v>
                </c:pt>
                <c:pt idx="4">
                  <c:v>0.20829315332690446</c:v>
                </c:pt>
                <c:pt idx="5">
                  <c:v>0.12703391491864333</c:v>
                </c:pt>
                <c:pt idx="6">
                  <c:v>7.3624511205582374E-2</c:v>
                </c:pt>
                <c:pt idx="7">
                  <c:v>8.706329331238355E-2</c:v>
                </c:pt>
                <c:pt idx="8">
                  <c:v>0.10268129133637602</c:v>
                </c:pt>
                <c:pt idx="9">
                  <c:v>0.18616343167004817</c:v>
                </c:pt>
                <c:pt idx="10">
                  <c:v>0.11099796202783722</c:v>
                </c:pt>
                <c:pt idx="11">
                  <c:v>0.42812359848271936</c:v>
                </c:pt>
                <c:pt idx="12">
                  <c:v>0.33303823134312266</c:v>
                </c:pt>
                <c:pt idx="13">
                  <c:v>0.2141004652550037</c:v>
                </c:pt>
                <c:pt idx="14">
                  <c:v>0.12937471580129542</c:v>
                </c:pt>
                <c:pt idx="15">
                  <c:v>9.0137071485463224E-2</c:v>
                </c:pt>
                <c:pt idx="16">
                  <c:v>0.10624906322305942</c:v>
                </c:pt>
                <c:pt idx="17">
                  <c:v>6.0895008457672574E-2</c:v>
                </c:pt>
                <c:pt idx="18">
                  <c:v>5.2653773055030578E-2</c:v>
                </c:pt>
                <c:pt idx="19">
                  <c:v>6.2526079381241897E-2</c:v>
                </c:pt>
                <c:pt idx="20">
                  <c:v>7.4104598811902747E-2</c:v>
                </c:pt>
                <c:pt idx="21">
                  <c:v>6.419785193538545E-2</c:v>
                </c:pt>
                <c:pt idx="22">
                  <c:v>3.6069552753256226E-2</c:v>
                </c:pt>
                <c:pt idx="23">
                  <c:v>3.1076892372373498E-2</c:v>
                </c:pt>
                <c:pt idx="24">
                  <c:v>2.0934791075045162E-2</c:v>
                </c:pt>
                <c:pt idx="25">
                  <c:v>1.1528681762283345E-2</c:v>
                </c:pt>
                <c:pt idx="26">
                  <c:v>9.8980288287888619E-3</c:v>
                </c:pt>
                <c:pt idx="27">
                  <c:v>6.6205292829667776E-3</c:v>
                </c:pt>
                <c:pt idx="28">
                  <c:v>1.3153972306019127E-2</c:v>
                </c:pt>
                <c:pt idx="29">
                  <c:v>7.218051279827005E-3</c:v>
                </c:pt>
                <c:pt idx="30">
                  <c:v>3.9500788215334499E-3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DE-4542-B2A2-60474BC6BF05}"/>
            </c:ext>
          </c:extLst>
        </c:ser>
        <c:ser>
          <c:idx val="1"/>
          <c:order val="2"/>
          <c:tx>
            <c:strRef>
              <c:f>Kalkulationsblatt!$E$11</c:f>
              <c:strCache>
                <c:ptCount val="1"/>
                <c:pt idx="0">
                  <c:v>C</c:v>
                </c:pt>
              </c:strCache>
            </c:strRef>
          </c:tx>
          <c:spPr>
            <a:ln w="12700">
              <a:solidFill>
                <a:srgbClr val="00206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  <a:prstDash val="solid"/>
              </a:ln>
            </c:spPr>
          </c:marker>
          <c:cat>
            <c:numRef>
              <c:f>Kalkulationsblatt!$A$12:$A$42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Kalkulationsblatt!$E$12:$E$42</c:f>
              <c:numCache>
                <c:formatCode>0%</c:formatCode>
                <c:ptCount val="31"/>
                <c:pt idx="0" formatCode="0.0%">
                  <c:v>0.33333333333333331</c:v>
                </c:pt>
                <c:pt idx="1">
                  <c:v>0.61111111111111105</c:v>
                </c:pt>
                <c:pt idx="2">
                  <c:v>0.65254237288135597</c:v>
                </c:pt>
                <c:pt idx="3">
                  <c:v>0.69102564102564112</c:v>
                </c:pt>
                <c:pt idx="4">
                  <c:v>0.77965284474445518</c:v>
                </c:pt>
                <c:pt idx="5">
                  <c:v>0.8717408351303666</c:v>
                </c:pt>
                <c:pt idx="6">
                  <c:v>0.92625713663520071</c:v>
                </c:pt>
                <c:pt idx="7">
                  <c:v>0.91277342569128517</c:v>
                </c:pt>
                <c:pt idx="8">
                  <c:v>0.89709404198644238</c:v>
                </c:pt>
                <c:pt idx="9">
                  <c:v>0.81322557991528965</c:v>
                </c:pt>
                <c:pt idx="10">
                  <c:v>0.88894132208376142</c:v>
                </c:pt>
                <c:pt idx="11">
                  <c:v>0.57144706487950492</c:v>
                </c:pt>
                <c:pt idx="12">
                  <c:v>0.6667947777283203</c:v>
                </c:pt>
                <c:pt idx="13">
                  <c:v>0.78588164248712489</c:v>
                </c:pt>
                <c:pt idx="14">
                  <c:v>0.87062348223642294</c:v>
                </c:pt>
                <c:pt idx="15">
                  <c:v>0.90986230078908836</c:v>
                </c:pt>
                <c:pt idx="16">
                  <c:v>0.89375007352375246</c:v>
                </c:pt>
                <c:pt idx="17">
                  <c:v>0.93910490908229027</c:v>
                </c:pt>
                <c:pt idx="18">
                  <c:v>0.94734616752805678</c:v>
                </c:pt>
                <c:pt idx="19">
                  <c:v>0.93747383830194053</c:v>
                </c:pt>
                <c:pt idx="20">
                  <c:v>0.9258952873679025</c:v>
                </c:pt>
                <c:pt idx="21">
                  <c:v>0.93580206589459036</c:v>
                </c:pt>
                <c:pt idx="22">
                  <c:v>0.96393043955220792</c:v>
                </c:pt>
                <c:pt idx="23">
                  <c:v>0.96892310210306254</c:v>
                </c:pt>
                <c:pt idx="24">
                  <c:v>0.97906520706415756</c:v>
                </c:pt>
                <c:pt idx="25">
                  <c:v>0.98847131806692801</c:v>
                </c:pt>
                <c:pt idx="26">
                  <c:v>0.99010197104901809</c:v>
                </c:pt>
                <c:pt idx="27">
                  <c:v>0.99337947067616739</c:v>
                </c:pt>
                <c:pt idx="28">
                  <c:v>0.98684602757218964</c:v>
                </c:pt>
                <c:pt idx="29">
                  <c:v>0.99278194870903447</c:v>
                </c:pt>
                <c:pt idx="30">
                  <c:v>0.99604992117745073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DE-4542-B2A2-60474BC6B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78112"/>
        <c:axId val="139051008"/>
      </c:lineChart>
      <c:catAx>
        <c:axId val="1387781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9051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05100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Wahrscheinlichkeit</a:t>
                </a:r>
              </a:p>
            </c:rich>
          </c:tx>
          <c:layout>
            <c:manualLayout>
              <c:xMode val="edge"/>
              <c:yMode val="edge"/>
              <c:x val="2.4732434587304647E-2"/>
              <c:y val="0.3474352188790106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8778112"/>
        <c:crosses val="autoZero"/>
        <c:crossBetween val="midCat"/>
        <c:minorUnit val="0.04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2489604997461579"/>
          <c:y val="2.0751129691467411E-2"/>
          <c:w val="0.30105676497371636"/>
          <c:h val="5.076002425038939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</xdr:row>
          <xdr:rowOff>19050</xdr:rowOff>
        </xdr:from>
        <xdr:to>
          <xdr:col>10</xdr:col>
          <xdr:colOff>733425</xdr:colOff>
          <xdr:row>25</xdr:row>
          <xdr:rowOff>123825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4246495F-75BF-E698-6277-2B3D7F6DBE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134448</xdr:colOff>
      <xdr:row>0</xdr:row>
      <xdr:rowOff>104774</xdr:rowOff>
    </xdr:from>
    <xdr:to>
      <xdr:col>11</xdr:col>
      <xdr:colOff>664506</xdr:colOff>
      <xdr:row>28</xdr:row>
      <xdr:rowOff>38099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3CEBDC88-5B8D-78D8-6D17-0CF58D27E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48" y="104774"/>
          <a:ext cx="8912058" cy="4467225"/>
        </a:xfrm>
        <a:prstGeom prst="rect">
          <a:avLst/>
        </a:prstGeom>
        <a:solidFill>
          <a:schemeClr val="bg1">
            <a:lumMod val="95000"/>
          </a:scheme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219074</xdr:colOff>
      <xdr:row>8</xdr:row>
      <xdr:rowOff>158750</xdr:rowOff>
    </xdr:from>
    <xdr:to>
      <xdr:col>15</xdr:col>
      <xdr:colOff>444499</xdr:colOff>
      <xdr:row>30</xdr:row>
      <xdr:rowOff>150905</xdr:rowOff>
    </xdr:to>
    <xdr:graphicFrame macro="">
      <xdr:nvGraphicFramePr>
        <xdr:cNvPr id="2051" name="Diagramm 1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A1BDA-613B-4F29-B8E6-233C64CD7744}">
  <dimension ref="A1"/>
  <sheetViews>
    <sheetView workbookViewId="0">
      <selection activeCell="I38" sqref="I38"/>
    </sheetView>
  </sheetViews>
  <sheetFormatPr baseColWidth="10" defaultRowHeight="12.75" x14ac:dyDescent="0.2"/>
  <sheetData/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autoPict="0" r:id="rId5">
            <anchor moveWithCells="1">
              <from>
                <xdr:col>1</xdr:col>
                <xdr:colOff>9525</xdr:colOff>
                <xdr:row>1</xdr:row>
                <xdr:rowOff>19050</xdr:rowOff>
              </from>
              <to>
                <xdr:col>10</xdr:col>
                <xdr:colOff>733425</xdr:colOff>
                <xdr:row>25</xdr:row>
                <xdr:rowOff>123825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4"/>
  <dimension ref="A1:I42"/>
  <sheetViews>
    <sheetView tabSelected="1" zoomScale="130" zoomScaleNormal="130" workbookViewId="0">
      <selection activeCell="H7" sqref="H7"/>
    </sheetView>
  </sheetViews>
  <sheetFormatPr baseColWidth="10" defaultRowHeight="12.75" x14ac:dyDescent="0.2"/>
  <cols>
    <col min="1" max="2" width="4.85546875" bestFit="1" customWidth="1"/>
    <col min="3" max="3" width="8.85546875" customWidth="1"/>
    <col min="4" max="4" width="8.42578125" customWidth="1"/>
    <col min="5" max="5" width="9.85546875" customWidth="1"/>
    <col min="6" max="6" width="6.28515625" bestFit="1" customWidth="1"/>
    <col min="7" max="7" width="6.85546875" bestFit="1" customWidth="1"/>
    <col min="8" max="8" width="6.28515625" bestFit="1" customWidth="1"/>
    <col min="9" max="9" width="9" bestFit="1" customWidth="1"/>
  </cols>
  <sheetData>
    <row r="1" spans="1:9" ht="13.5" thickBot="1" x14ac:dyDescent="0.25">
      <c r="A1" s="1"/>
      <c r="B1" s="10"/>
      <c r="C1" s="14" t="s">
        <v>8</v>
      </c>
      <c r="D1" s="14" t="s">
        <v>9</v>
      </c>
      <c r="E1" s="22" t="s">
        <v>10</v>
      </c>
      <c r="G1" s="11" t="s">
        <v>15</v>
      </c>
      <c r="H1" s="1"/>
      <c r="I1" s="1"/>
    </row>
    <row r="2" spans="1:9" x14ac:dyDescent="0.2">
      <c r="A2" s="1"/>
      <c r="B2" s="21" t="s">
        <v>0</v>
      </c>
      <c r="C2" s="23" t="s">
        <v>11</v>
      </c>
      <c r="D2" s="24" t="s">
        <v>12</v>
      </c>
      <c r="E2" s="25" t="s">
        <v>13</v>
      </c>
      <c r="F2" s="1"/>
      <c r="G2" s="11" t="s">
        <v>16</v>
      </c>
      <c r="H2" s="1"/>
      <c r="I2" s="1"/>
    </row>
    <row r="3" spans="1:9" x14ac:dyDescent="0.2">
      <c r="A3" s="1"/>
      <c r="B3" s="12">
        <v>1</v>
      </c>
      <c r="C3" s="26">
        <f>11/36</f>
        <v>0.30555555555555558</v>
      </c>
      <c r="D3" s="27">
        <f t="shared" ref="D3:D8" si="0">1/6</f>
        <v>0.16666666666666666</v>
      </c>
      <c r="E3" s="28">
        <f>C8</f>
        <v>2.7777777777777776E-2</v>
      </c>
      <c r="F3" s="1"/>
      <c r="G3" s="11" t="s">
        <v>17</v>
      </c>
      <c r="H3" s="1"/>
      <c r="I3" s="1"/>
    </row>
    <row r="4" spans="1:9" x14ac:dyDescent="0.2">
      <c r="A4" s="1"/>
      <c r="B4" s="12">
        <v>2</v>
      </c>
      <c r="C4" s="26">
        <f>9/36</f>
        <v>0.25</v>
      </c>
      <c r="D4" s="27">
        <f t="shared" si="0"/>
        <v>0.16666666666666666</v>
      </c>
      <c r="E4" s="28">
        <f>C7</f>
        <v>8.3333333333333329E-2</v>
      </c>
      <c r="F4" s="1"/>
      <c r="G4" s="11" t="s">
        <v>14</v>
      </c>
      <c r="H4" s="1"/>
      <c r="I4" s="1"/>
    </row>
    <row r="5" spans="1:9" x14ac:dyDescent="0.2">
      <c r="A5" s="1"/>
      <c r="B5" s="12">
        <v>3</v>
      </c>
      <c r="C5" s="26">
        <f>7/36</f>
        <v>0.19444444444444445</v>
      </c>
      <c r="D5" s="27">
        <f t="shared" si="0"/>
        <v>0.16666666666666666</v>
      </c>
      <c r="E5" s="28">
        <f>C6</f>
        <v>0.1388888888888889</v>
      </c>
      <c r="F5" s="1"/>
      <c r="G5" s="1"/>
      <c r="H5" s="1"/>
      <c r="I5" s="1"/>
    </row>
    <row r="6" spans="1:9" x14ac:dyDescent="0.2">
      <c r="A6" s="1"/>
      <c r="B6" s="12">
        <v>4</v>
      </c>
      <c r="C6" s="26">
        <f>5/36</f>
        <v>0.1388888888888889</v>
      </c>
      <c r="D6" s="27">
        <f t="shared" si="0"/>
        <v>0.16666666666666666</v>
      </c>
      <c r="E6" s="28">
        <f>C5</f>
        <v>0.19444444444444445</v>
      </c>
      <c r="F6" s="1"/>
      <c r="G6" s="1"/>
      <c r="H6" s="1"/>
      <c r="I6" s="1"/>
    </row>
    <row r="7" spans="1:9" x14ac:dyDescent="0.2">
      <c r="A7" s="1"/>
      <c r="B7" s="12">
        <v>5</v>
      </c>
      <c r="C7" s="26">
        <f>3/36</f>
        <v>8.3333333333333329E-2</v>
      </c>
      <c r="D7" s="27">
        <f t="shared" si="0"/>
        <v>0.16666666666666666</v>
      </c>
      <c r="E7" s="28">
        <f>C4</f>
        <v>0.25</v>
      </c>
      <c r="F7" s="1"/>
      <c r="G7" s="1"/>
      <c r="H7" s="1"/>
      <c r="I7" s="1"/>
    </row>
    <row r="8" spans="1:9" ht="13.5" thickBot="1" x14ac:dyDescent="0.25">
      <c r="A8" s="1"/>
      <c r="B8" s="12">
        <v>6</v>
      </c>
      <c r="C8" s="29">
        <f>1/36</f>
        <v>2.7777777777777776E-2</v>
      </c>
      <c r="D8" s="30">
        <f t="shared" si="0"/>
        <v>0.16666666666666666</v>
      </c>
      <c r="E8" s="31">
        <f>C3</f>
        <v>0.30555555555555558</v>
      </c>
      <c r="F8" s="1"/>
      <c r="G8" s="1"/>
      <c r="H8" s="1"/>
      <c r="I8" s="1"/>
    </row>
    <row r="9" spans="1:9" x14ac:dyDescent="0.2">
      <c r="A9" s="1"/>
      <c r="B9" s="1"/>
      <c r="C9" s="1"/>
      <c r="D9" s="1"/>
      <c r="E9" s="1"/>
      <c r="F9" s="1"/>
      <c r="G9" s="1"/>
      <c r="H9" s="1"/>
      <c r="I9" s="1"/>
    </row>
    <row r="10" spans="1:9" x14ac:dyDescent="0.2">
      <c r="A10" s="2"/>
      <c r="B10" s="2"/>
      <c r="C10" s="9"/>
      <c r="D10" s="2" t="s">
        <v>1</v>
      </c>
      <c r="E10" s="2"/>
      <c r="F10" s="9"/>
      <c r="G10" s="3" t="s">
        <v>2</v>
      </c>
      <c r="H10" s="3"/>
      <c r="I10" s="3" t="s">
        <v>3</v>
      </c>
    </row>
    <row r="11" spans="1:9" ht="13.5" thickBot="1" x14ac:dyDescent="0.25">
      <c r="A11" s="2"/>
      <c r="B11" s="2" t="s">
        <v>0</v>
      </c>
      <c r="C11" s="14" t="s">
        <v>8</v>
      </c>
      <c r="D11" s="14" t="s">
        <v>9</v>
      </c>
      <c r="E11" s="14" t="s">
        <v>10</v>
      </c>
      <c r="F11" s="3" t="s">
        <v>4</v>
      </c>
      <c r="G11" s="3" t="s">
        <v>5</v>
      </c>
      <c r="H11" s="3" t="s">
        <v>6</v>
      </c>
      <c r="I11" s="3" t="s">
        <v>7</v>
      </c>
    </row>
    <row r="12" spans="1:9" ht="13.5" thickBot="1" x14ac:dyDescent="0.25">
      <c r="A12" s="2">
        <v>0</v>
      </c>
      <c r="B12" s="12"/>
      <c r="C12" s="18">
        <f>1/3</f>
        <v>0.33333333333333331</v>
      </c>
      <c r="D12" s="19">
        <f>1/3</f>
        <v>0.33333333333333331</v>
      </c>
      <c r="E12" s="20">
        <f>1/3</f>
        <v>0.33333333333333331</v>
      </c>
      <c r="F12" s="13"/>
      <c r="G12" s="3"/>
      <c r="H12" s="3"/>
      <c r="I12" s="3"/>
    </row>
    <row r="13" spans="1:9" x14ac:dyDescent="0.2">
      <c r="A13" s="2">
        <v>1</v>
      </c>
      <c r="B13" s="4">
        <f ca="1">MAX(RANDBETWEEN(1,6),RANDBETWEEN(1,6))</f>
        <v>6</v>
      </c>
      <c r="C13" s="15">
        <f t="shared" ref="C13:E14" ca="1" si="1">F13/$I13</f>
        <v>5.5555555555555546E-2</v>
      </c>
      <c r="D13" s="16">
        <f t="shared" ca="1" si="1"/>
        <v>0.33333333333333326</v>
      </c>
      <c r="E13" s="17">
        <f t="shared" ca="1" si="1"/>
        <v>0.61111111111111105</v>
      </c>
      <c r="F13" s="8">
        <f ca="1">IF($B13=$B$3,C12*C$3,0)+IF($B13=$B$4,C12*C$4,0)+IF($B13=$B$5,C12*C$5,0)+IF($B13=$B$6,C12*C$6,0)+IF($B13=$B$7,C12*C$7,0)+IF($B13=$B$8,C12*C$8,0)</f>
        <v>9.2592592592592587E-3</v>
      </c>
      <c r="G13" s="8">
        <f t="shared" ref="G13:H13" ca="1" si="2">IF($B13=$B$3,D12*D$3,0)+IF($B13=$B$4,D12*D$4,0)+IF($B13=$B$5,D12*D$5,0)+IF($B13=$B$6,D12*D$6,0)+IF($B13=$B$7,D12*D$7,0)+IF($B13=$B$8,D12*D$8,0)</f>
        <v>5.5555555555555552E-2</v>
      </c>
      <c r="H13" s="8">
        <f t="shared" ca="1" si="2"/>
        <v>0.10185185185185186</v>
      </c>
      <c r="I13" s="8">
        <f t="shared" ref="I13:I22" ca="1" si="3">F13+G13+H13</f>
        <v>0.16666666666666669</v>
      </c>
    </row>
    <row r="14" spans="1:9" x14ac:dyDescent="0.2">
      <c r="A14" s="2">
        <v>2</v>
      </c>
      <c r="B14" s="4">
        <f t="shared" ref="B14:B42" ca="1" si="4">MAX(RANDBETWEEN(1,6),RANDBETWEEN(1,6))</f>
        <v>4</v>
      </c>
      <c r="C14" s="5">
        <f t="shared" ca="1" si="1"/>
        <v>4.2372881355932202E-2</v>
      </c>
      <c r="D14" s="6">
        <f t="shared" ca="1" si="1"/>
        <v>0.30508474576271183</v>
      </c>
      <c r="E14" s="7">
        <f t="shared" ca="1" si="1"/>
        <v>0.65254237288135597</v>
      </c>
      <c r="F14" s="8">
        <f t="shared" ref="F14:F22" ca="1" si="5">IF($B14=$B$3,C13*C$3,0)+IF($B14=$B$4,C13*C$4,0)+IF($B14=$B$5,C13*C$5,0)+IF($B14=$B$6,C13*C$6,0)+IF($B14=$B$7,C13*C$7,0)+IF($B14=$B$8,C13*C$8,0)</f>
        <v>7.7160493827160481E-3</v>
      </c>
      <c r="G14" s="8">
        <f t="shared" ref="G14:G22" ca="1" si="6">IF($B14=$B$3,D13*D$3,0)+IF($B14=$B$4,D13*D$4,0)+IF($B14=$B$5,D13*D$5,0)+IF($B14=$B$6,D13*D$6,0)+IF($B14=$B$7,D13*D$7,0)+IF($B14=$B$8,D13*D$8,0)</f>
        <v>5.5555555555555539E-2</v>
      </c>
      <c r="H14" s="8">
        <f t="shared" ref="H14:H22" ca="1" si="7">IF($B14=$B$3,E13*E$3,0)+IF($B14=$B$4,E13*E$4,0)+IF($B14=$B$5,E13*E$5,0)+IF($B14=$B$6,E13*E$6,0)+IF($B14=$B$7,E13*E$7,0)+IF($B14=$B$8,E13*E$8,0)</f>
        <v>0.11882716049382715</v>
      </c>
      <c r="I14" s="8">
        <f t="shared" ca="1" si="3"/>
        <v>0.18209876543209874</v>
      </c>
    </row>
    <row r="15" spans="1:9" x14ac:dyDescent="0.2">
      <c r="A15" s="2">
        <v>3</v>
      </c>
      <c r="B15" s="4">
        <f t="shared" ca="1" si="4"/>
        <v>4</v>
      </c>
      <c r="C15" s="5">
        <f ca="1">IF($I15=0,C14,F15/$I15)</f>
        <v>3.2051282051282048E-2</v>
      </c>
      <c r="D15" s="6">
        <f ca="1">IF($I15=0,D14,G15/$I15)</f>
        <v>0.27692307692307688</v>
      </c>
      <c r="E15" s="7">
        <f ca="1">IF($I15=0,E14,H15/$I15)</f>
        <v>0.69102564102564112</v>
      </c>
      <c r="F15" s="8">
        <f t="shared" ca="1" si="5"/>
        <v>5.8851224105461392E-3</v>
      </c>
      <c r="G15" s="8">
        <f t="shared" ca="1" si="6"/>
        <v>5.0847457627118633E-2</v>
      </c>
      <c r="H15" s="8">
        <f t="shared" ca="1" si="7"/>
        <v>0.12688323917137478</v>
      </c>
      <c r="I15" s="8">
        <f t="shared" ca="1" si="3"/>
        <v>0.18361581920903955</v>
      </c>
    </row>
    <row r="16" spans="1:9" x14ac:dyDescent="0.2">
      <c r="A16" s="2">
        <v>4</v>
      </c>
      <c r="B16" s="4">
        <f t="shared" ca="1" si="4"/>
        <v>5</v>
      </c>
      <c r="C16" s="5">
        <f t="shared" ref="C16:C22" ca="1" si="8">IF($I16=0,C15,F16/$I16)</f>
        <v>1.2054001928640305E-2</v>
      </c>
      <c r="D16" s="6">
        <f t="shared" ref="D16:D22" ca="1" si="9">IF($I16=0,D15,G16/$I16)</f>
        <v>0.20829315332690446</v>
      </c>
      <c r="E16" s="7">
        <f t="shared" ref="E16:E22" ca="1" si="10">IF($I16=0,E15,H16/$I16)</f>
        <v>0.77965284474445518</v>
      </c>
      <c r="F16" s="8">
        <f t="shared" ca="1" si="5"/>
        <v>2.6709401709401706E-3</v>
      </c>
      <c r="G16" s="8">
        <f t="shared" ca="1" si="6"/>
        <v>4.6153846153846143E-2</v>
      </c>
      <c r="H16" s="8">
        <f t="shared" ca="1" si="7"/>
        <v>0.17275641025641028</v>
      </c>
      <c r="I16" s="8">
        <f t="shared" ca="1" si="3"/>
        <v>0.2215811965811966</v>
      </c>
    </row>
    <row r="17" spans="1:9" x14ac:dyDescent="0.2">
      <c r="A17" s="2">
        <v>5</v>
      </c>
      <c r="B17" s="4">
        <f t="shared" ca="1" si="4"/>
        <v>6</v>
      </c>
      <c r="C17" s="5">
        <f t="shared" ca="1" si="8"/>
        <v>1.2252499509900015E-3</v>
      </c>
      <c r="D17" s="6">
        <f t="shared" ca="1" si="9"/>
        <v>0.12703391491864333</v>
      </c>
      <c r="E17" s="7">
        <f t="shared" ca="1" si="10"/>
        <v>0.8717408351303666</v>
      </c>
      <c r="F17" s="8">
        <f t="shared" ca="1" si="5"/>
        <v>3.3483338690667514E-4</v>
      </c>
      <c r="G17" s="8">
        <f t="shared" ca="1" si="6"/>
        <v>3.4715525554484074E-2</v>
      </c>
      <c r="H17" s="8">
        <f t="shared" ca="1" si="7"/>
        <v>0.23822725811636133</v>
      </c>
      <c r="I17" s="8">
        <f t="shared" ca="1" si="3"/>
        <v>0.27327761705775211</v>
      </c>
    </row>
    <row r="18" spans="1:9" x14ac:dyDescent="0.2">
      <c r="A18" s="2">
        <v>6</v>
      </c>
      <c r="B18" s="4">
        <f t="shared" ca="1" si="4"/>
        <v>6</v>
      </c>
      <c r="C18" s="5">
        <f t="shared" ca="1" si="8"/>
        <v>1.1835215921679269E-4</v>
      </c>
      <c r="D18" s="6">
        <f t="shared" ca="1" si="9"/>
        <v>7.3624511205582374E-2</v>
      </c>
      <c r="E18" s="7">
        <f t="shared" ca="1" si="10"/>
        <v>0.92625713663520071</v>
      </c>
      <c r="F18" s="8">
        <f t="shared" ca="1" si="5"/>
        <v>3.4034720860833373E-5</v>
      </c>
      <c r="G18" s="8">
        <f t="shared" ca="1" si="6"/>
        <v>2.117231915310722E-2</v>
      </c>
      <c r="H18" s="8">
        <f t="shared" ca="1" si="7"/>
        <v>0.26636525517872317</v>
      </c>
      <c r="I18" s="8">
        <f t="shared" ca="1" si="3"/>
        <v>0.28757160905269125</v>
      </c>
    </row>
    <row r="19" spans="1:9" x14ac:dyDescent="0.2">
      <c r="A19" s="2">
        <v>7</v>
      </c>
      <c r="B19" s="4">
        <f t="shared" ca="1" si="4"/>
        <v>3</v>
      </c>
      <c r="C19" s="5">
        <f t="shared" ca="1" si="8"/>
        <v>1.6328099633130923E-4</v>
      </c>
      <c r="D19" s="6">
        <f t="shared" ca="1" si="9"/>
        <v>8.706329331238355E-2</v>
      </c>
      <c r="E19" s="7">
        <f t="shared" ca="1" si="10"/>
        <v>0.91277342569128517</v>
      </c>
      <c r="F19" s="8">
        <f t="shared" ca="1" si="5"/>
        <v>2.3012919847709689E-5</v>
      </c>
      <c r="G19" s="8">
        <f t="shared" ca="1" si="6"/>
        <v>1.2270751867597062E-2</v>
      </c>
      <c r="H19" s="8">
        <f t="shared" ca="1" si="7"/>
        <v>0.12864682453266676</v>
      </c>
      <c r="I19" s="8">
        <f t="shared" ca="1" si="3"/>
        <v>0.14094058932011153</v>
      </c>
    </row>
    <row r="20" spans="1:9" x14ac:dyDescent="0.2">
      <c r="A20" s="2">
        <v>8</v>
      </c>
      <c r="B20" s="4">
        <f t="shared" ca="1" si="4"/>
        <v>3</v>
      </c>
      <c r="C20" s="5">
        <f t="shared" ca="1" si="8"/>
        <v>2.2466667718167846E-4</v>
      </c>
      <c r="D20" s="6">
        <f t="shared" ca="1" si="9"/>
        <v>0.10268129133637602</v>
      </c>
      <c r="E20" s="7">
        <f t="shared" ca="1" si="10"/>
        <v>0.89709404198644238</v>
      </c>
      <c r="F20" s="8">
        <f t="shared" ca="1" si="5"/>
        <v>3.1749082619976795E-5</v>
      </c>
      <c r="G20" s="8">
        <f t="shared" ca="1" si="6"/>
        <v>1.4510548885397257E-2</v>
      </c>
      <c r="H20" s="8">
        <f t="shared" ca="1" si="7"/>
        <v>0.12677408690156738</v>
      </c>
      <c r="I20" s="8">
        <f t="shared" ca="1" si="3"/>
        <v>0.14131638486958462</v>
      </c>
    </row>
    <row r="21" spans="1:9" x14ac:dyDescent="0.2">
      <c r="A21" s="2">
        <v>9</v>
      </c>
      <c r="B21" s="4">
        <f t="shared" ca="1" si="4"/>
        <v>2</v>
      </c>
      <c r="C21" s="5">
        <f t="shared" ca="1" si="8"/>
        <v>6.1098841466212584E-4</v>
      </c>
      <c r="D21" s="6">
        <f t="shared" ca="1" si="9"/>
        <v>0.18616343167004817</v>
      </c>
      <c r="E21" s="7">
        <f t="shared" ca="1" si="10"/>
        <v>0.81322557991528965</v>
      </c>
      <c r="F21" s="8">
        <f t="shared" ca="1" si="5"/>
        <v>5.6166669295419614E-5</v>
      </c>
      <c r="G21" s="8">
        <f t="shared" ca="1" si="6"/>
        <v>1.7113548556062667E-2</v>
      </c>
      <c r="H21" s="8">
        <f t="shared" ca="1" si="7"/>
        <v>7.4757836832203522E-2</v>
      </c>
      <c r="I21" s="8">
        <f t="shared" ca="1" si="3"/>
        <v>9.1927552057561618E-2</v>
      </c>
    </row>
    <row r="22" spans="1:9" x14ac:dyDescent="0.2">
      <c r="A22" s="2">
        <v>10</v>
      </c>
      <c r="B22" s="4">
        <f t="shared" ca="1" si="4"/>
        <v>6</v>
      </c>
      <c r="C22" s="5">
        <f t="shared" ca="1" si="8"/>
        <v>6.0715888401322394E-5</v>
      </c>
      <c r="D22" s="6">
        <f t="shared" ca="1" si="9"/>
        <v>0.11099796202783722</v>
      </c>
      <c r="E22" s="7">
        <f t="shared" ca="1" si="10"/>
        <v>0.88894132208376142</v>
      </c>
      <c r="F22" s="8">
        <f t="shared" ca="1" si="5"/>
        <v>1.6971900407281274E-5</v>
      </c>
      <c r="G22" s="8">
        <f t="shared" ca="1" si="6"/>
        <v>3.1027238611674696E-2</v>
      </c>
      <c r="H22" s="8">
        <f t="shared" ca="1" si="7"/>
        <v>0.2484855938630052</v>
      </c>
      <c r="I22" s="8">
        <f t="shared" ca="1" si="3"/>
        <v>0.27952980437508718</v>
      </c>
    </row>
    <row r="23" spans="1:9" x14ac:dyDescent="0.2">
      <c r="A23" s="2">
        <v>11</v>
      </c>
      <c r="B23" s="4">
        <f t="shared" ca="1" si="4"/>
        <v>1</v>
      </c>
      <c r="C23" s="5">
        <f t="shared" ref="C23:C42" ca="1" si="11">IF($I23=0,C22,F23/$I23)</f>
        <v>4.2933663777573619E-4</v>
      </c>
      <c r="D23" s="6">
        <f t="shared" ref="D23:D42" ca="1" si="12">IF($I23=0,D22,G23/$I23)</f>
        <v>0.42812359848271936</v>
      </c>
      <c r="E23" s="7">
        <f t="shared" ref="E23:E42" ca="1" si="13">IF($I23=0,E22,H23/$I23)</f>
        <v>0.57144706487950492</v>
      </c>
      <c r="F23" s="8">
        <f t="shared" ref="F23:F42" ca="1" si="14">IF($B23=$B$3,C22*C$3,0)+IF($B23=$B$4,C22*C$4,0)+IF($B23=$B$5,C22*C$5,0)+IF($B23=$B$6,C22*C$6,0)+IF($B23=$B$7,C22*C$7,0)+IF($B23=$B$8,C22*C$8,0)</f>
        <v>1.8552077011515178E-5</v>
      </c>
      <c r="G23" s="8">
        <f t="shared" ref="G23:G42" ca="1" si="15">IF($B23=$B$3,D22*D$3,0)+IF($B23=$B$4,D22*D$4,0)+IF($B23=$B$5,D22*D$5,0)+IF($B23=$B$6,D22*D$6,0)+IF($B23=$B$7,D22*D$7,0)+IF($B23=$B$8,D22*D$8,0)</f>
        <v>1.849966033797287E-2</v>
      </c>
      <c r="H23" s="8">
        <f t="shared" ref="H23:H42" ca="1" si="16">IF($B23=$B$3,E22*E$3,0)+IF($B23=$B$4,E22*E$4,0)+IF($B23=$B$5,E22*E$5,0)+IF($B23=$B$6,E22*E$6,0)+IF($B23=$B$7,E22*E$7,0)+IF($B23=$B$8,E22*E$8,0)</f>
        <v>2.4692814502326705E-2</v>
      </c>
      <c r="I23" s="8">
        <f t="shared" ref="I23:I42" ca="1" si="17">F23+G23+H23</f>
        <v>4.3211026917311088E-2</v>
      </c>
    </row>
    <row r="24" spans="1:9" x14ac:dyDescent="0.2">
      <c r="A24" s="2">
        <v>12</v>
      </c>
      <c r="B24" s="4">
        <f t="shared" ca="1" si="4"/>
        <v>5</v>
      </c>
      <c r="C24" s="5">
        <f t="shared" ca="1" si="11"/>
        <v>1.6699092855705487E-4</v>
      </c>
      <c r="D24" s="6">
        <f t="shared" ca="1" si="12"/>
        <v>0.33303823134312266</v>
      </c>
      <c r="E24" s="7">
        <f t="shared" ca="1" si="13"/>
        <v>0.6667947777283203</v>
      </c>
      <c r="F24" s="8">
        <f t="shared" ca="1" si="14"/>
        <v>3.5778053147978011E-5</v>
      </c>
      <c r="G24" s="8">
        <f t="shared" ca="1" si="15"/>
        <v>7.1353933080453222E-2</v>
      </c>
      <c r="H24" s="8">
        <f t="shared" ca="1" si="16"/>
        <v>0.14286176621987623</v>
      </c>
      <c r="I24" s="8">
        <f t="shared" ca="1" si="17"/>
        <v>0.21425147735347744</v>
      </c>
    </row>
    <row r="25" spans="1:9" x14ac:dyDescent="0.2">
      <c r="A25" s="2">
        <v>13</v>
      </c>
      <c r="B25" s="4">
        <f t="shared" ca="1" si="4"/>
        <v>6</v>
      </c>
      <c r="C25" s="5">
        <f t="shared" ca="1" si="11"/>
        <v>1.7892257871436936E-5</v>
      </c>
      <c r="D25" s="6">
        <f t="shared" ca="1" si="12"/>
        <v>0.2141004652550037</v>
      </c>
      <c r="E25" s="7">
        <f t="shared" ca="1" si="13"/>
        <v>0.78588164248712489</v>
      </c>
      <c r="F25" s="8">
        <f t="shared" ca="1" si="14"/>
        <v>4.6386369043626351E-6</v>
      </c>
      <c r="G25" s="8">
        <f t="shared" ca="1" si="15"/>
        <v>5.5506371890520441E-2</v>
      </c>
      <c r="H25" s="8">
        <f t="shared" ca="1" si="16"/>
        <v>0.20374284875032012</v>
      </c>
      <c r="I25" s="8">
        <f t="shared" ca="1" si="17"/>
        <v>0.25925385927774491</v>
      </c>
    </row>
    <row r="26" spans="1:9" x14ac:dyDescent="0.2">
      <c r="A26" s="2">
        <v>14</v>
      </c>
      <c r="B26" s="4">
        <f t="shared" ca="1" si="4"/>
        <v>6</v>
      </c>
      <c r="C26" s="5">
        <f t="shared" ca="1" si="11"/>
        <v>1.8019622815886944E-6</v>
      </c>
      <c r="D26" s="6">
        <f t="shared" ca="1" si="12"/>
        <v>0.12937471580129542</v>
      </c>
      <c r="E26" s="7">
        <f t="shared" ca="1" si="13"/>
        <v>0.87062348223642294</v>
      </c>
      <c r="F26" s="8">
        <f t="shared" ca="1" si="14"/>
        <v>4.9700716309547047E-7</v>
      </c>
      <c r="G26" s="8">
        <f t="shared" ca="1" si="15"/>
        <v>3.5683410875833946E-2</v>
      </c>
      <c r="H26" s="8">
        <f t="shared" ca="1" si="16"/>
        <v>0.24013050187106597</v>
      </c>
      <c r="I26" s="8">
        <f t="shared" ca="1" si="17"/>
        <v>0.27581440975406302</v>
      </c>
    </row>
    <row r="27" spans="1:9" x14ac:dyDescent="0.2">
      <c r="A27" s="2">
        <v>15</v>
      </c>
      <c r="B27" s="4">
        <f t="shared" ca="1" si="4"/>
        <v>5</v>
      </c>
      <c r="C27" s="5">
        <f t="shared" ca="1" si="11"/>
        <v>6.2772544845289711E-7</v>
      </c>
      <c r="D27" s="6">
        <f t="shared" ca="1" si="12"/>
        <v>9.0137071485463224E-2</v>
      </c>
      <c r="E27" s="7">
        <f t="shared" ca="1" si="13"/>
        <v>0.90986230078908836</v>
      </c>
      <c r="F27" s="8">
        <f t="shared" ca="1" si="14"/>
        <v>1.5016352346572453E-7</v>
      </c>
      <c r="G27" s="8">
        <f t="shared" ca="1" si="15"/>
        <v>2.1562452633549237E-2</v>
      </c>
      <c r="H27" s="8">
        <f t="shared" ca="1" si="16"/>
        <v>0.21765587055910574</v>
      </c>
      <c r="I27" s="8">
        <f t="shared" ca="1" si="17"/>
        <v>0.23921847335617843</v>
      </c>
    </row>
    <row r="28" spans="1:9" x14ac:dyDescent="0.2">
      <c r="A28" s="2">
        <v>16</v>
      </c>
      <c r="B28" s="4">
        <f t="shared" ca="1" si="4"/>
        <v>3</v>
      </c>
      <c r="C28" s="5">
        <f t="shared" ca="1" si="11"/>
        <v>8.632531882124657E-7</v>
      </c>
      <c r="D28" s="6">
        <f t="shared" ca="1" si="12"/>
        <v>0.10624906322305942</v>
      </c>
      <c r="E28" s="7">
        <f t="shared" ca="1" si="13"/>
        <v>0.89375007352375246</v>
      </c>
      <c r="F28" s="8">
        <f t="shared" ca="1" si="14"/>
        <v>1.2205772608806332E-7</v>
      </c>
      <c r="G28" s="8">
        <f t="shared" ca="1" si="15"/>
        <v>1.5022845247577203E-2</v>
      </c>
      <c r="H28" s="8">
        <f t="shared" ca="1" si="16"/>
        <v>0.12636976399848451</v>
      </c>
      <c r="I28" s="8">
        <f t="shared" ca="1" si="17"/>
        <v>0.14139273130378779</v>
      </c>
    </row>
    <row r="29" spans="1:9" x14ac:dyDescent="0.2">
      <c r="A29" s="2">
        <v>17</v>
      </c>
      <c r="B29" s="4">
        <f t="shared" ca="1" si="4"/>
        <v>6</v>
      </c>
      <c r="C29" s="5">
        <f t="shared" ca="1" si="11"/>
        <v>8.2460037140829472E-8</v>
      </c>
      <c r="D29" s="6">
        <f t="shared" ca="1" si="12"/>
        <v>6.0895008457672574E-2</v>
      </c>
      <c r="E29" s="7">
        <f t="shared" ca="1" si="13"/>
        <v>0.93910490908229027</v>
      </c>
      <c r="F29" s="8">
        <f t="shared" ca="1" si="14"/>
        <v>2.3979255228124046E-8</v>
      </c>
      <c r="G29" s="8">
        <f t="shared" ca="1" si="15"/>
        <v>1.7708177203843236E-2</v>
      </c>
      <c r="H29" s="8">
        <f t="shared" ca="1" si="16"/>
        <v>0.27309030024336883</v>
      </c>
      <c r="I29" s="8">
        <f t="shared" ca="1" si="17"/>
        <v>0.29079850142646729</v>
      </c>
    </row>
    <row r="30" spans="1:9" x14ac:dyDescent="0.2">
      <c r="A30" s="2">
        <v>18</v>
      </c>
      <c r="B30" s="4">
        <f t="shared" ca="1" si="4"/>
        <v>4</v>
      </c>
      <c r="C30" s="5">
        <f t="shared" ca="1" si="11"/>
        <v>5.9416912700660652E-8</v>
      </c>
      <c r="D30" s="6">
        <f t="shared" ca="1" si="12"/>
        <v>5.2653773055030578E-2</v>
      </c>
      <c r="E30" s="7">
        <f t="shared" ca="1" si="13"/>
        <v>0.94734616752805678</v>
      </c>
      <c r="F30" s="8">
        <f t="shared" ca="1" si="14"/>
        <v>1.1452782936226316E-8</v>
      </c>
      <c r="G30" s="8">
        <f t="shared" ca="1" si="15"/>
        <v>1.0149168076278761E-2</v>
      </c>
      <c r="H30" s="8">
        <f t="shared" ca="1" si="16"/>
        <v>0.18260373232155644</v>
      </c>
      <c r="I30" s="8">
        <f t="shared" ca="1" si="17"/>
        <v>0.19275291185061813</v>
      </c>
    </row>
    <row r="31" spans="1:9" x14ac:dyDescent="0.2">
      <c r="A31" s="2">
        <v>19</v>
      </c>
      <c r="B31" s="4">
        <f t="shared" ca="1" si="4"/>
        <v>3</v>
      </c>
      <c r="C31" s="5">
        <f t="shared" ca="1" si="11"/>
        <v>8.2316817617828141E-8</v>
      </c>
      <c r="D31" s="6">
        <f t="shared" ca="1" si="12"/>
        <v>6.2526079381241897E-2</v>
      </c>
      <c r="E31" s="7">
        <f t="shared" ca="1" si="13"/>
        <v>0.93747383830194053</v>
      </c>
      <c r="F31" s="8">
        <f t="shared" ca="1" si="14"/>
        <v>1.1553288580684016E-8</v>
      </c>
      <c r="G31" s="8">
        <f t="shared" ca="1" si="15"/>
        <v>8.7756288425050958E-3</v>
      </c>
      <c r="H31" s="8">
        <f t="shared" ca="1" si="16"/>
        <v>0.13157585660111901</v>
      </c>
      <c r="I31" s="8">
        <f t="shared" ca="1" si="17"/>
        <v>0.14035149699691268</v>
      </c>
    </row>
    <row r="32" spans="1:9" x14ac:dyDescent="0.2">
      <c r="A32" s="2">
        <v>20</v>
      </c>
      <c r="B32" s="4">
        <f t="shared" ca="1" si="4"/>
        <v>3</v>
      </c>
      <c r="C32" s="5">
        <f t="shared" ca="1" si="11"/>
        <v>1.138201948100565E-7</v>
      </c>
      <c r="D32" s="6">
        <f t="shared" ca="1" si="12"/>
        <v>7.4104598811902747E-2</v>
      </c>
      <c r="E32" s="7">
        <f t="shared" ca="1" si="13"/>
        <v>0.9258952873679025</v>
      </c>
      <c r="F32" s="8">
        <f t="shared" ca="1" si="14"/>
        <v>1.6006047870133249E-8</v>
      </c>
      <c r="G32" s="8">
        <f t="shared" ca="1" si="15"/>
        <v>1.0421013230206982E-2</v>
      </c>
      <c r="H32" s="8">
        <f t="shared" ca="1" si="16"/>
        <v>0.13020469976415841</v>
      </c>
      <c r="I32" s="8">
        <f t="shared" ca="1" si="17"/>
        <v>0.14062572900041326</v>
      </c>
    </row>
    <row r="33" spans="1:9" x14ac:dyDescent="0.2">
      <c r="A33" s="2">
        <v>21</v>
      </c>
      <c r="B33" s="4">
        <f t="shared" ca="1" si="4"/>
        <v>4</v>
      </c>
      <c r="C33" s="5">
        <f t="shared" ca="1" si="11"/>
        <v>8.2170024204794205E-8</v>
      </c>
      <c r="D33" s="6">
        <f t="shared" ca="1" si="12"/>
        <v>6.419785193538545E-2</v>
      </c>
      <c r="E33" s="7">
        <f t="shared" ca="1" si="13"/>
        <v>0.93580206589459036</v>
      </c>
      <c r="F33" s="8">
        <f t="shared" ca="1" si="14"/>
        <v>1.5808360390285625E-8</v>
      </c>
      <c r="G33" s="8">
        <f t="shared" ca="1" si="15"/>
        <v>1.2350766468650458E-2</v>
      </c>
      <c r="H33" s="8">
        <f t="shared" ca="1" si="16"/>
        <v>0.18003519476598104</v>
      </c>
      <c r="I33" s="8">
        <f t="shared" ca="1" si="17"/>
        <v>0.19238597704299187</v>
      </c>
    </row>
    <row r="34" spans="1:9" x14ac:dyDescent="0.2">
      <c r="A34" s="2">
        <v>22</v>
      </c>
      <c r="B34" s="4">
        <f t="shared" ca="1" si="4"/>
        <v>6</v>
      </c>
      <c r="C34" s="5">
        <f t="shared" ca="1" si="11"/>
        <v>7.6945358072474634E-9</v>
      </c>
      <c r="D34" s="6">
        <f t="shared" ca="1" si="12"/>
        <v>3.6069552753256226E-2</v>
      </c>
      <c r="E34" s="7">
        <f t="shared" ca="1" si="13"/>
        <v>0.96393043955220792</v>
      </c>
      <c r="F34" s="8">
        <f t="shared" ca="1" si="14"/>
        <v>2.2825006723553945E-9</v>
      </c>
      <c r="G34" s="8">
        <f t="shared" ca="1" si="15"/>
        <v>1.0699641989230908E-2</v>
      </c>
      <c r="H34" s="8">
        <f t="shared" ca="1" si="16"/>
        <v>0.28593952013445817</v>
      </c>
      <c r="I34" s="8">
        <f t="shared" ca="1" si="17"/>
        <v>0.29663916440618976</v>
      </c>
    </row>
    <row r="35" spans="1:9" x14ac:dyDescent="0.2">
      <c r="A35" s="2">
        <v>23</v>
      </c>
      <c r="B35" s="4">
        <f t="shared" ca="1" si="4"/>
        <v>4</v>
      </c>
      <c r="C35" s="5">
        <f t="shared" ca="1" si="11"/>
        <v>5.5245639531718429E-9</v>
      </c>
      <c r="D35" s="6">
        <f t="shared" ca="1" si="12"/>
        <v>3.1076892372373498E-2</v>
      </c>
      <c r="E35" s="7">
        <f t="shared" ca="1" si="13"/>
        <v>0.96892310210306254</v>
      </c>
      <c r="F35" s="8">
        <f t="shared" ca="1" si="14"/>
        <v>1.0686855287843699E-9</v>
      </c>
      <c r="G35" s="8">
        <f t="shared" ca="1" si="15"/>
        <v>6.0115921255427043E-3</v>
      </c>
      <c r="H35" s="8">
        <f t="shared" ca="1" si="16"/>
        <v>0.1874309188018182</v>
      </c>
      <c r="I35" s="8">
        <f t="shared" ca="1" si="17"/>
        <v>0.19344251199604642</v>
      </c>
    </row>
    <row r="36" spans="1:9" x14ac:dyDescent="0.2">
      <c r="A36" s="2">
        <v>24</v>
      </c>
      <c r="B36" s="4">
        <f t="shared" ca="1" si="4"/>
        <v>5</v>
      </c>
      <c r="C36" s="5">
        <f t="shared" ca="1" si="11"/>
        <v>1.8607972566007396E-9</v>
      </c>
      <c r="D36" s="6">
        <f t="shared" ca="1" si="12"/>
        <v>2.0934791075045162E-2</v>
      </c>
      <c r="E36" s="7">
        <f t="shared" ca="1" si="13"/>
        <v>0.97906520706415756</v>
      </c>
      <c r="F36" s="8">
        <f t="shared" ca="1" si="14"/>
        <v>4.6038032943098689E-10</v>
      </c>
      <c r="G36" s="8">
        <f t="shared" ca="1" si="15"/>
        <v>5.1794820620622494E-3</v>
      </c>
      <c r="H36" s="8">
        <f t="shared" ca="1" si="16"/>
        <v>0.24223077552576563</v>
      </c>
      <c r="I36" s="8">
        <f t="shared" ca="1" si="17"/>
        <v>0.24741025804820821</v>
      </c>
    </row>
    <row r="37" spans="1:9" x14ac:dyDescent="0.2">
      <c r="A37" s="2">
        <v>25</v>
      </c>
      <c r="B37" s="4">
        <f t="shared" ca="1" si="4"/>
        <v>6</v>
      </c>
      <c r="C37" s="5">
        <f t="shared" ca="1" si="11"/>
        <v>1.7078857963106077E-10</v>
      </c>
      <c r="D37" s="6">
        <f t="shared" ca="1" si="12"/>
        <v>1.1528681762283345E-2</v>
      </c>
      <c r="E37" s="7">
        <f t="shared" ca="1" si="13"/>
        <v>0.98847131806692801</v>
      </c>
      <c r="F37" s="8">
        <f t="shared" ca="1" si="14"/>
        <v>5.1688812683353876E-11</v>
      </c>
      <c r="G37" s="8">
        <f t="shared" ca="1" si="15"/>
        <v>3.4891318458408604E-3</v>
      </c>
      <c r="H37" s="8">
        <f t="shared" ca="1" si="16"/>
        <v>0.2991588132696037</v>
      </c>
      <c r="I37" s="8">
        <f t="shared" ca="1" si="17"/>
        <v>0.30264794516713339</v>
      </c>
    </row>
    <row r="38" spans="1:9" x14ac:dyDescent="0.2">
      <c r="A38" s="2">
        <v>26</v>
      </c>
      <c r="B38" s="4">
        <f t="shared" ca="1" si="4"/>
        <v>4</v>
      </c>
      <c r="C38" s="5">
        <f t="shared" ca="1" si="11"/>
        <v>1.2219308906205559E-10</v>
      </c>
      <c r="D38" s="6">
        <f t="shared" ca="1" si="12"/>
        <v>9.8980288287888619E-3</v>
      </c>
      <c r="E38" s="7">
        <f t="shared" ca="1" si="13"/>
        <v>0.99010197104901809</v>
      </c>
      <c r="F38" s="8">
        <f t="shared" ca="1" si="14"/>
        <v>2.3720636059869551E-11</v>
      </c>
      <c r="G38" s="8">
        <f t="shared" ca="1" si="15"/>
        <v>1.9214469603805575E-3</v>
      </c>
      <c r="H38" s="8">
        <f t="shared" ca="1" si="16"/>
        <v>0.19220275629079156</v>
      </c>
      <c r="I38" s="8">
        <f t="shared" ca="1" si="17"/>
        <v>0.19412420327489274</v>
      </c>
    </row>
    <row r="39" spans="1:9" x14ac:dyDescent="0.2">
      <c r="A39" s="2">
        <v>27</v>
      </c>
      <c r="B39" s="4">
        <f t="shared" ca="1" si="4"/>
        <v>5</v>
      </c>
      <c r="C39" s="5">
        <f t="shared" ca="1" si="11"/>
        <v>4.0865860178066128E-11</v>
      </c>
      <c r="D39" s="6">
        <f t="shared" ca="1" si="12"/>
        <v>6.6205292829667776E-3</v>
      </c>
      <c r="E39" s="7">
        <f t="shared" ca="1" si="13"/>
        <v>0.99337947067616739</v>
      </c>
      <c r="F39" s="8">
        <f t="shared" ca="1" si="14"/>
        <v>1.0182757421837965E-11</v>
      </c>
      <c r="G39" s="8">
        <f t="shared" ca="1" si="15"/>
        <v>1.6496714714648102E-3</v>
      </c>
      <c r="H39" s="8">
        <f t="shared" ca="1" si="16"/>
        <v>0.24752549276225452</v>
      </c>
      <c r="I39" s="8">
        <f t="shared" ca="1" si="17"/>
        <v>0.2491751642439021</v>
      </c>
    </row>
    <row r="40" spans="1:9" x14ac:dyDescent="0.2">
      <c r="A40" s="2">
        <v>28</v>
      </c>
      <c r="B40" s="4">
        <f t="shared" ca="1" si="4"/>
        <v>2</v>
      </c>
      <c r="C40" s="5">
        <f t="shared" ca="1" si="11"/>
        <v>1.2179125793467829E-10</v>
      </c>
      <c r="D40" s="6">
        <f t="shared" ca="1" si="12"/>
        <v>1.3153972306019127E-2</v>
      </c>
      <c r="E40" s="7">
        <f t="shared" ca="1" si="13"/>
        <v>0.98684602757218964</v>
      </c>
      <c r="F40" s="8">
        <f t="shared" ca="1" si="14"/>
        <v>1.0216465044516532E-11</v>
      </c>
      <c r="G40" s="8">
        <f t="shared" ca="1" si="15"/>
        <v>1.1034215471611296E-3</v>
      </c>
      <c r="H40" s="8">
        <f t="shared" ca="1" si="16"/>
        <v>8.2781622556347273E-2</v>
      </c>
      <c r="I40" s="8">
        <f t="shared" ca="1" si="17"/>
        <v>8.3885044113724869E-2</v>
      </c>
    </row>
    <row r="41" spans="1:9" x14ac:dyDescent="0.2">
      <c r="A41" s="2">
        <v>29</v>
      </c>
      <c r="B41" s="4">
        <f t="shared" ca="1" si="4"/>
        <v>6</v>
      </c>
      <c r="C41" s="5">
        <f t="shared" ca="1" si="11"/>
        <v>1.1138530688113632E-11</v>
      </c>
      <c r="D41" s="6">
        <f t="shared" ca="1" si="12"/>
        <v>7.218051279827005E-3</v>
      </c>
      <c r="E41" s="7">
        <f t="shared" ca="1" si="13"/>
        <v>0.99278194870903447</v>
      </c>
      <c r="F41" s="8">
        <f t="shared" ca="1" si="14"/>
        <v>3.3830904981855076E-12</v>
      </c>
      <c r="G41" s="8">
        <f t="shared" ca="1" si="15"/>
        <v>2.1923287176698544E-3</v>
      </c>
      <c r="H41" s="8">
        <f t="shared" ca="1" si="16"/>
        <v>0.30153628620261352</v>
      </c>
      <c r="I41" s="8">
        <f t="shared" ca="1" si="17"/>
        <v>0.30372861492366648</v>
      </c>
    </row>
    <row r="42" spans="1:9" x14ac:dyDescent="0.2">
      <c r="A42" s="2">
        <v>30</v>
      </c>
      <c r="B42" s="4">
        <f t="shared" ca="1" si="4"/>
        <v>6</v>
      </c>
      <c r="C42" s="5">
        <f t="shared" ca="1" si="11"/>
        <v>1.0159268863671415E-12</v>
      </c>
      <c r="D42" s="6">
        <f t="shared" ca="1" si="12"/>
        <v>3.9500788215334499E-3</v>
      </c>
      <c r="E42" s="7">
        <f t="shared" ca="1" si="13"/>
        <v>0.99604992117745073</v>
      </c>
      <c r="F42" s="8">
        <f t="shared" ca="1" si="14"/>
        <v>3.0940363022537869E-13</v>
      </c>
      <c r="G42" s="8">
        <f t="shared" ca="1" si="15"/>
        <v>1.2030085466378342E-3</v>
      </c>
      <c r="H42" s="8">
        <f t="shared" ca="1" si="16"/>
        <v>0.3033500398833161</v>
      </c>
      <c r="I42" s="8">
        <f t="shared" ca="1" si="17"/>
        <v>0.30455304843026332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info</vt:lpstr>
      <vt:lpstr>Kalkulationsblatt</vt:lpstr>
    </vt:vector>
  </TitlesOfParts>
  <Company>© Ernst Klett Verlag GmbH, Stuttgart 2018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Wolfgang Riemer</dc:creator>
  <cp:lastModifiedBy>Wolfgang Riemer</cp:lastModifiedBy>
  <dcterms:created xsi:type="dcterms:W3CDTF">2001-06-14T10:24:05Z</dcterms:created>
  <dcterms:modified xsi:type="dcterms:W3CDTF">2023-10-15T18:24:45Z</dcterms:modified>
</cp:coreProperties>
</file>