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iemer\Documents\buch\aktuell\download\"/>
    </mc:Choice>
  </mc:AlternateContent>
  <xr:revisionPtr revIDLastSave="0" documentId="8_{333939BB-DCBF-4893-8E2F-0D6767C759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2" i="1" l="1"/>
  <c r="AG13" i="1"/>
  <c r="AF13" i="1"/>
  <c r="AG11" i="1" a="1"/>
  <c r="AG11" i="1"/>
  <c r="AF11" i="1" a="1"/>
  <c r="AF11" i="1" s="1"/>
  <c r="AG6" i="1" a="1"/>
  <c r="AG6" i="1" s="1"/>
  <c r="AF12" i="1"/>
  <c r="AF6" i="1" a="1"/>
  <c r="AF6" i="1" s="1"/>
  <c r="O139" i="1"/>
  <c r="P139" i="1"/>
  <c r="Q139" i="1"/>
  <c r="R139" i="1"/>
  <c r="O140" i="1"/>
  <c r="P140" i="1"/>
  <c r="Q140" i="1"/>
  <c r="R140" i="1"/>
  <c r="O141" i="1"/>
  <c r="P141" i="1"/>
  <c r="Q141" i="1"/>
  <c r="R141" i="1"/>
  <c r="O142" i="1"/>
  <c r="P142" i="1"/>
  <c r="Q142" i="1"/>
  <c r="R142" i="1"/>
  <c r="R138" i="1"/>
  <c r="Q138" i="1"/>
  <c r="P138" i="1"/>
  <c r="S138" i="1" s="1"/>
  <c r="O138" i="1"/>
  <c r="O124" i="1"/>
  <c r="P124" i="1"/>
  <c r="Q124" i="1"/>
  <c r="R124" i="1"/>
  <c r="O125" i="1"/>
  <c r="P125" i="1"/>
  <c r="Q125" i="1"/>
  <c r="R125" i="1"/>
  <c r="O126" i="1"/>
  <c r="P126" i="1"/>
  <c r="Q126" i="1"/>
  <c r="R126" i="1"/>
  <c r="O127" i="1"/>
  <c r="P127" i="1"/>
  <c r="Q127" i="1"/>
  <c r="R127" i="1"/>
  <c r="O128" i="1"/>
  <c r="P128" i="1"/>
  <c r="Q128" i="1"/>
  <c r="R128" i="1"/>
  <c r="O129" i="1"/>
  <c r="P129" i="1"/>
  <c r="Q129" i="1"/>
  <c r="R129" i="1"/>
  <c r="O130" i="1"/>
  <c r="P130" i="1"/>
  <c r="Q130" i="1"/>
  <c r="R130" i="1"/>
  <c r="O131" i="1"/>
  <c r="P131" i="1"/>
  <c r="Q131" i="1"/>
  <c r="R131" i="1"/>
  <c r="O132" i="1"/>
  <c r="P132" i="1"/>
  <c r="Q132" i="1"/>
  <c r="R132" i="1"/>
  <c r="O133" i="1"/>
  <c r="P133" i="1"/>
  <c r="S133" i="1" s="1"/>
  <c r="Q133" i="1"/>
  <c r="R133" i="1"/>
  <c r="O134" i="1"/>
  <c r="P134" i="1"/>
  <c r="Q134" i="1"/>
  <c r="R134" i="1"/>
  <c r="R123" i="1"/>
  <c r="Q123" i="1"/>
  <c r="P123" i="1"/>
  <c r="O123" i="1"/>
  <c r="O89" i="1"/>
  <c r="P89" i="1"/>
  <c r="Q89" i="1"/>
  <c r="R89" i="1"/>
  <c r="O90" i="1"/>
  <c r="P90" i="1"/>
  <c r="Q90" i="1"/>
  <c r="R90" i="1"/>
  <c r="O91" i="1"/>
  <c r="P91" i="1"/>
  <c r="Q91" i="1"/>
  <c r="R91" i="1"/>
  <c r="O92" i="1"/>
  <c r="P92" i="1"/>
  <c r="Q92" i="1"/>
  <c r="R92" i="1"/>
  <c r="O93" i="1"/>
  <c r="P93" i="1"/>
  <c r="Q93" i="1"/>
  <c r="R93" i="1"/>
  <c r="O94" i="1"/>
  <c r="P94" i="1"/>
  <c r="Q94" i="1"/>
  <c r="R94" i="1"/>
  <c r="O95" i="1"/>
  <c r="P95" i="1"/>
  <c r="Q95" i="1"/>
  <c r="R95" i="1"/>
  <c r="O96" i="1"/>
  <c r="P96" i="1"/>
  <c r="Q96" i="1"/>
  <c r="R96" i="1"/>
  <c r="O97" i="1"/>
  <c r="P97" i="1"/>
  <c r="Q97" i="1"/>
  <c r="R97" i="1"/>
  <c r="O98" i="1"/>
  <c r="P98" i="1"/>
  <c r="Q98" i="1"/>
  <c r="R98" i="1"/>
  <c r="O99" i="1"/>
  <c r="P99" i="1"/>
  <c r="Q99" i="1"/>
  <c r="R99" i="1"/>
  <c r="O100" i="1"/>
  <c r="P100" i="1"/>
  <c r="Q100" i="1"/>
  <c r="R100" i="1"/>
  <c r="O101" i="1"/>
  <c r="P101" i="1"/>
  <c r="Q101" i="1"/>
  <c r="R101" i="1"/>
  <c r="O102" i="1"/>
  <c r="P102" i="1"/>
  <c r="Q102" i="1"/>
  <c r="R102" i="1"/>
  <c r="O103" i="1"/>
  <c r="P103" i="1"/>
  <c r="Q103" i="1"/>
  <c r="R103" i="1"/>
  <c r="O104" i="1"/>
  <c r="P104" i="1"/>
  <c r="Q104" i="1"/>
  <c r="R104" i="1"/>
  <c r="O105" i="1"/>
  <c r="P105" i="1"/>
  <c r="Q105" i="1"/>
  <c r="R105" i="1"/>
  <c r="O106" i="1"/>
  <c r="P106" i="1"/>
  <c r="Q106" i="1"/>
  <c r="R106" i="1"/>
  <c r="O107" i="1"/>
  <c r="P107" i="1"/>
  <c r="Q107" i="1"/>
  <c r="R107" i="1"/>
  <c r="O108" i="1"/>
  <c r="P108" i="1"/>
  <c r="Q108" i="1"/>
  <c r="R108" i="1"/>
  <c r="O109" i="1"/>
  <c r="P109" i="1"/>
  <c r="Q109" i="1"/>
  <c r="R109" i="1"/>
  <c r="O110" i="1"/>
  <c r="P110" i="1"/>
  <c r="Q110" i="1"/>
  <c r="R110" i="1"/>
  <c r="O111" i="1"/>
  <c r="S111" i="1" s="1"/>
  <c r="P111" i="1"/>
  <c r="Q111" i="1"/>
  <c r="R111" i="1"/>
  <c r="O112" i="1"/>
  <c r="P112" i="1"/>
  <c r="Q112" i="1"/>
  <c r="R112" i="1"/>
  <c r="O113" i="1"/>
  <c r="P113" i="1"/>
  <c r="Q113" i="1"/>
  <c r="R113" i="1"/>
  <c r="O114" i="1"/>
  <c r="P114" i="1"/>
  <c r="Q114" i="1"/>
  <c r="R114" i="1"/>
  <c r="O115" i="1"/>
  <c r="P115" i="1"/>
  <c r="Q115" i="1"/>
  <c r="R115" i="1"/>
  <c r="O116" i="1"/>
  <c r="P116" i="1"/>
  <c r="Q116" i="1"/>
  <c r="R116" i="1"/>
  <c r="O117" i="1"/>
  <c r="P117" i="1"/>
  <c r="Q117" i="1"/>
  <c r="R117" i="1"/>
  <c r="O118" i="1"/>
  <c r="P118" i="1"/>
  <c r="Q118" i="1"/>
  <c r="R118" i="1"/>
  <c r="O119" i="1"/>
  <c r="P119" i="1"/>
  <c r="Q119" i="1"/>
  <c r="R119" i="1"/>
  <c r="O120" i="1"/>
  <c r="P120" i="1"/>
  <c r="Q120" i="1"/>
  <c r="R120" i="1"/>
  <c r="R88" i="1"/>
  <c r="Q88" i="1"/>
  <c r="P88" i="1"/>
  <c r="O88" i="1"/>
  <c r="O68" i="1"/>
  <c r="P68" i="1"/>
  <c r="Q68" i="1"/>
  <c r="R68" i="1"/>
  <c r="O69" i="1"/>
  <c r="P69" i="1"/>
  <c r="Q69" i="1"/>
  <c r="R69" i="1"/>
  <c r="O70" i="1"/>
  <c r="P70" i="1"/>
  <c r="Q70" i="1"/>
  <c r="R70" i="1"/>
  <c r="O71" i="1"/>
  <c r="P71" i="1"/>
  <c r="Q71" i="1"/>
  <c r="R71" i="1"/>
  <c r="O72" i="1"/>
  <c r="P72" i="1"/>
  <c r="Q72" i="1"/>
  <c r="R72" i="1"/>
  <c r="O73" i="1"/>
  <c r="P73" i="1"/>
  <c r="Q73" i="1"/>
  <c r="R73" i="1"/>
  <c r="O74" i="1"/>
  <c r="P74" i="1"/>
  <c r="Q74" i="1"/>
  <c r="R74" i="1"/>
  <c r="O75" i="1"/>
  <c r="P75" i="1"/>
  <c r="Q75" i="1"/>
  <c r="R75" i="1"/>
  <c r="O76" i="1"/>
  <c r="P76" i="1"/>
  <c r="Q76" i="1"/>
  <c r="R76" i="1"/>
  <c r="O77" i="1"/>
  <c r="P77" i="1"/>
  <c r="Q77" i="1"/>
  <c r="R77" i="1"/>
  <c r="R67" i="1"/>
  <c r="Q67" i="1"/>
  <c r="P67" i="1"/>
  <c r="O67" i="1"/>
  <c r="R66" i="1"/>
  <c r="Q66" i="1"/>
  <c r="P66" i="1"/>
  <c r="O66" i="1"/>
  <c r="R65" i="1"/>
  <c r="Q65" i="1"/>
  <c r="P65" i="1"/>
  <c r="O65" i="1"/>
  <c r="R64" i="1"/>
  <c r="Q64" i="1"/>
  <c r="P64" i="1"/>
  <c r="O64" i="1"/>
  <c r="R63" i="1"/>
  <c r="Q63" i="1"/>
  <c r="P63" i="1"/>
  <c r="O63" i="1"/>
  <c r="O49" i="1"/>
  <c r="P49" i="1"/>
  <c r="Q49" i="1"/>
  <c r="R49" i="1"/>
  <c r="O50" i="1"/>
  <c r="P50" i="1"/>
  <c r="Q50" i="1"/>
  <c r="R50" i="1"/>
  <c r="O51" i="1"/>
  <c r="P51" i="1"/>
  <c r="Q51" i="1"/>
  <c r="R51" i="1"/>
  <c r="O52" i="1"/>
  <c r="P52" i="1"/>
  <c r="Q52" i="1"/>
  <c r="R52" i="1"/>
  <c r="R48" i="1"/>
  <c r="Q48" i="1"/>
  <c r="P48" i="1"/>
  <c r="O48" i="1"/>
  <c r="O42" i="1"/>
  <c r="P42" i="1"/>
  <c r="Q42" i="1"/>
  <c r="R42" i="1"/>
  <c r="O43" i="1"/>
  <c r="P43" i="1"/>
  <c r="Q43" i="1"/>
  <c r="R43" i="1"/>
  <c r="O44" i="1"/>
  <c r="P44" i="1"/>
  <c r="Q44" i="1"/>
  <c r="R44" i="1"/>
  <c r="O45" i="1"/>
  <c r="P45" i="1"/>
  <c r="Q45" i="1"/>
  <c r="R45" i="1"/>
  <c r="R41" i="1"/>
  <c r="Q41" i="1"/>
  <c r="P41" i="1"/>
  <c r="O41" i="1"/>
  <c r="R40" i="1"/>
  <c r="Q40" i="1"/>
  <c r="P40" i="1"/>
  <c r="O40" i="1"/>
  <c r="R39" i="1"/>
  <c r="Q39" i="1"/>
  <c r="P39" i="1"/>
  <c r="O39" i="1"/>
  <c r="R38" i="1"/>
  <c r="Q38" i="1"/>
  <c r="P38" i="1"/>
  <c r="O38" i="1"/>
  <c r="O34" i="1"/>
  <c r="P34" i="1"/>
  <c r="Q34" i="1"/>
  <c r="R34" i="1"/>
  <c r="O35" i="1"/>
  <c r="P35" i="1"/>
  <c r="Q35" i="1"/>
  <c r="R35" i="1"/>
  <c r="S35" i="1" s="1"/>
  <c r="O36" i="1"/>
  <c r="P36" i="1"/>
  <c r="Q36" i="1"/>
  <c r="R36" i="1"/>
  <c r="R33" i="1"/>
  <c r="Q33" i="1"/>
  <c r="P33" i="1"/>
  <c r="O33" i="1"/>
  <c r="O14" i="1"/>
  <c r="P14" i="1"/>
  <c r="Q14" i="1"/>
  <c r="R14" i="1"/>
  <c r="O15" i="1"/>
  <c r="P15" i="1"/>
  <c r="Q15" i="1"/>
  <c r="R15" i="1"/>
  <c r="O16" i="1"/>
  <c r="P16" i="1"/>
  <c r="Q16" i="1"/>
  <c r="R16" i="1"/>
  <c r="O17" i="1"/>
  <c r="P17" i="1"/>
  <c r="Q17" i="1"/>
  <c r="R17" i="1"/>
  <c r="R13" i="1"/>
  <c r="Q13" i="1"/>
  <c r="P13" i="1"/>
  <c r="O13" i="1"/>
  <c r="R8" i="1"/>
  <c r="Q8" i="1"/>
  <c r="P8" i="1"/>
  <c r="O8" i="1"/>
  <c r="U145" i="1"/>
  <c r="V145" i="1"/>
  <c r="W145" i="1"/>
  <c r="X145" i="1"/>
  <c r="X89" i="1"/>
  <c r="X90" i="1"/>
  <c r="X91" i="1"/>
  <c r="X92" i="1"/>
  <c r="X88" i="1"/>
  <c r="X8" i="1"/>
  <c r="AC7" i="1"/>
  <c r="AB139" i="1"/>
  <c r="AC139" i="1"/>
  <c r="AB140" i="1"/>
  <c r="AC140" i="1"/>
  <c r="AB141" i="1"/>
  <c r="AC141" i="1"/>
  <c r="AB142" i="1"/>
  <c r="AC142" i="1"/>
  <c r="AC138" i="1"/>
  <c r="AB138" i="1"/>
  <c r="AB124" i="1"/>
  <c r="AC124" i="1"/>
  <c r="AB125" i="1"/>
  <c r="AC125" i="1"/>
  <c r="AB126" i="1"/>
  <c r="AC126" i="1"/>
  <c r="AB127" i="1"/>
  <c r="AC127" i="1"/>
  <c r="AB128" i="1"/>
  <c r="AC128" i="1"/>
  <c r="AB129" i="1"/>
  <c r="AC129" i="1"/>
  <c r="AB130" i="1"/>
  <c r="AC130" i="1"/>
  <c r="AB131" i="1"/>
  <c r="AC131" i="1"/>
  <c r="AB132" i="1"/>
  <c r="AC132" i="1"/>
  <c r="AB133" i="1"/>
  <c r="AC133" i="1"/>
  <c r="AB134" i="1"/>
  <c r="AB7" i="1" s="1"/>
  <c r="AC134" i="1"/>
  <c r="AC123" i="1"/>
  <c r="AB123" i="1"/>
  <c r="AB89" i="1"/>
  <c r="AC89" i="1"/>
  <c r="AB90" i="1"/>
  <c r="AC90" i="1"/>
  <c r="AB91" i="1"/>
  <c r="AC91" i="1"/>
  <c r="AB92" i="1"/>
  <c r="AC92" i="1"/>
  <c r="AB93" i="1"/>
  <c r="AC93" i="1"/>
  <c r="AB94" i="1"/>
  <c r="AC94" i="1"/>
  <c r="AB95" i="1"/>
  <c r="AC95" i="1"/>
  <c r="AB96" i="1"/>
  <c r="AC96" i="1"/>
  <c r="AB97" i="1"/>
  <c r="AC97" i="1"/>
  <c r="AB98" i="1"/>
  <c r="AC98" i="1"/>
  <c r="AB99" i="1"/>
  <c r="AC99" i="1"/>
  <c r="AB100" i="1"/>
  <c r="AC100" i="1"/>
  <c r="AB101" i="1"/>
  <c r="AC101" i="1"/>
  <c r="AB102" i="1"/>
  <c r="AC102" i="1"/>
  <c r="AB103" i="1"/>
  <c r="AC103" i="1"/>
  <c r="AB104" i="1"/>
  <c r="AC104" i="1"/>
  <c r="AB105" i="1"/>
  <c r="AC105" i="1"/>
  <c r="AB106" i="1"/>
  <c r="AC106" i="1"/>
  <c r="AB107" i="1"/>
  <c r="AC107" i="1"/>
  <c r="AB108" i="1"/>
  <c r="AC108" i="1"/>
  <c r="AB109" i="1"/>
  <c r="AC109" i="1"/>
  <c r="AB110" i="1"/>
  <c r="AC110" i="1"/>
  <c r="AB111" i="1"/>
  <c r="AC111" i="1"/>
  <c r="AB112" i="1"/>
  <c r="AC112" i="1"/>
  <c r="AB113" i="1"/>
  <c r="AC113" i="1"/>
  <c r="AB114" i="1"/>
  <c r="AC114" i="1"/>
  <c r="AB115" i="1"/>
  <c r="AC115" i="1"/>
  <c r="AB116" i="1"/>
  <c r="AC116" i="1"/>
  <c r="AB117" i="1"/>
  <c r="AC117" i="1"/>
  <c r="AB118" i="1"/>
  <c r="AC118" i="1"/>
  <c r="AB119" i="1"/>
  <c r="AC119" i="1"/>
  <c r="AB120" i="1"/>
  <c r="AC120" i="1"/>
  <c r="AC88" i="1"/>
  <c r="AB88" i="1"/>
  <c r="AB68" i="1"/>
  <c r="AC68" i="1"/>
  <c r="AB69" i="1"/>
  <c r="AC69" i="1"/>
  <c r="AB70" i="1"/>
  <c r="AC70" i="1"/>
  <c r="AB71" i="1"/>
  <c r="AC71" i="1"/>
  <c r="AB72" i="1"/>
  <c r="AC72" i="1"/>
  <c r="AB73" i="1"/>
  <c r="AC73" i="1"/>
  <c r="AB74" i="1"/>
  <c r="AC74" i="1"/>
  <c r="AB75" i="1"/>
  <c r="AC75" i="1"/>
  <c r="AB76" i="1"/>
  <c r="AC76" i="1"/>
  <c r="AB77" i="1"/>
  <c r="AC77" i="1"/>
  <c r="AC67" i="1"/>
  <c r="AB67" i="1"/>
  <c r="AC66" i="1"/>
  <c r="AB66" i="1"/>
  <c r="AC65" i="1"/>
  <c r="AB65" i="1"/>
  <c r="AC64" i="1"/>
  <c r="AB64" i="1"/>
  <c r="AC63" i="1"/>
  <c r="AB63" i="1"/>
  <c r="AB50" i="1"/>
  <c r="AC50" i="1"/>
  <c r="AB51" i="1"/>
  <c r="AC51" i="1"/>
  <c r="AB52" i="1"/>
  <c r="AC52" i="1"/>
  <c r="AC49" i="1"/>
  <c r="AB49" i="1"/>
  <c r="AC48" i="1"/>
  <c r="AB48" i="1"/>
  <c r="AB39" i="1"/>
  <c r="AC39" i="1"/>
  <c r="AC38" i="1"/>
  <c r="AB38" i="1"/>
  <c r="AB34" i="1"/>
  <c r="AC34" i="1"/>
  <c r="AB35" i="1"/>
  <c r="AC35" i="1"/>
  <c r="AB36" i="1"/>
  <c r="AC36" i="1"/>
  <c r="AC33" i="1"/>
  <c r="AB33" i="1"/>
  <c r="AB14" i="1"/>
  <c r="AC14" i="1"/>
  <c r="AB15" i="1"/>
  <c r="AC15" i="1"/>
  <c r="AB16" i="1"/>
  <c r="AC16" i="1"/>
  <c r="AB17" i="1"/>
  <c r="AC17" i="1"/>
  <c r="AC13" i="1"/>
  <c r="AB13" i="1"/>
  <c r="AC8" i="1"/>
  <c r="AB8" i="1"/>
  <c r="Z139" i="1"/>
  <c r="AA139" i="1"/>
  <c r="Z140" i="1"/>
  <c r="AA140" i="1"/>
  <c r="Z141" i="1"/>
  <c r="AA141" i="1"/>
  <c r="Z142" i="1"/>
  <c r="AA142" i="1"/>
  <c r="AA138" i="1"/>
  <c r="Z138" i="1"/>
  <c r="Z124" i="1"/>
  <c r="AA124" i="1"/>
  <c r="Z125" i="1"/>
  <c r="AA125" i="1"/>
  <c r="Z126" i="1"/>
  <c r="AA126" i="1"/>
  <c r="Z127" i="1"/>
  <c r="AA127" i="1"/>
  <c r="Z128" i="1"/>
  <c r="AA128" i="1"/>
  <c r="Z129" i="1"/>
  <c r="AA129" i="1"/>
  <c r="Z130" i="1"/>
  <c r="AA130" i="1"/>
  <c r="Z131" i="1"/>
  <c r="AA131" i="1"/>
  <c r="Z132" i="1"/>
  <c r="AA132" i="1"/>
  <c r="Z133" i="1"/>
  <c r="AA133" i="1"/>
  <c r="Z134" i="1"/>
  <c r="AA134" i="1"/>
  <c r="AA123" i="1"/>
  <c r="Z123" i="1"/>
  <c r="Z89" i="1"/>
  <c r="AA89" i="1"/>
  <c r="Z90" i="1"/>
  <c r="AA90" i="1"/>
  <c r="Z91" i="1"/>
  <c r="AA91" i="1"/>
  <c r="Z92" i="1"/>
  <c r="AA92" i="1"/>
  <c r="Z93" i="1"/>
  <c r="AA93" i="1"/>
  <c r="Z94" i="1"/>
  <c r="AA94" i="1"/>
  <c r="Z95" i="1"/>
  <c r="AA95" i="1"/>
  <c r="Z96" i="1"/>
  <c r="AA96" i="1"/>
  <c r="Z97" i="1"/>
  <c r="AA97" i="1"/>
  <c r="Z98" i="1"/>
  <c r="AA98" i="1"/>
  <c r="Z99" i="1"/>
  <c r="AA99" i="1"/>
  <c r="Z100" i="1"/>
  <c r="AA100" i="1"/>
  <c r="Z101" i="1"/>
  <c r="AA101" i="1"/>
  <c r="Z102" i="1"/>
  <c r="AA102" i="1"/>
  <c r="Z103" i="1"/>
  <c r="AA103" i="1"/>
  <c r="Z104" i="1"/>
  <c r="AA104" i="1"/>
  <c r="Z105" i="1"/>
  <c r="AA105" i="1"/>
  <c r="Z106" i="1"/>
  <c r="AA106" i="1"/>
  <c r="Z107" i="1"/>
  <c r="AA107" i="1"/>
  <c r="Z108" i="1"/>
  <c r="AA108" i="1"/>
  <c r="Z109" i="1"/>
  <c r="AA109" i="1"/>
  <c r="Z110" i="1"/>
  <c r="AA110" i="1"/>
  <c r="Z111" i="1"/>
  <c r="AA111" i="1"/>
  <c r="Z112" i="1"/>
  <c r="AA112" i="1"/>
  <c r="Z113" i="1"/>
  <c r="AA113" i="1"/>
  <c r="Z114" i="1"/>
  <c r="AA114" i="1"/>
  <c r="Z115" i="1"/>
  <c r="AA115" i="1"/>
  <c r="Z116" i="1"/>
  <c r="AA116" i="1"/>
  <c r="Z117" i="1"/>
  <c r="AA117" i="1"/>
  <c r="Z118" i="1"/>
  <c r="AA118" i="1"/>
  <c r="Z119" i="1"/>
  <c r="AA119" i="1"/>
  <c r="Z120" i="1"/>
  <c r="AA120" i="1"/>
  <c r="AA88" i="1"/>
  <c r="Z88" i="1"/>
  <c r="Z64" i="1"/>
  <c r="AA64" i="1"/>
  <c r="Z65" i="1"/>
  <c r="AA65" i="1"/>
  <c r="Z66" i="1"/>
  <c r="AA66" i="1"/>
  <c r="Z67" i="1"/>
  <c r="AA67" i="1"/>
  <c r="Z68" i="1"/>
  <c r="AA68" i="1"/>
  <c r="Z69" i="1"/>
  <c r="AA69" i="1"/>
  <c r="Z70" i="1"/>
  <c r="AA70" i="1"/>
  <c r="Z71" i="1"/>
  <c r="AA71" i="1"/>
  <c r="Z72" i="1"/>
  <c r="AA72" i="1"/>
  <c r="Z73" i="1"/>
  <c r="AA73" i="1"/>
  <c r="Z74" i="1"/>
  <c r="AA74" i="1"/>
  <c r="Z75" i="1"/>
  <c r="AA75" i="1"/>
  <c r="Z76" i="1"/>
  <c r="AA76" i="1"/>
  <c r="Z77" i="1"/>
  <c r="AA77" i="1"/>
  <c r="AA63" i="1"/>
  <c r="Z63" i="1"/>
  <c r="Z50" i="1"/>
  <c r="AA50" i="1"/>
  <c r="Z51" i="1"/>
  <c r="AA51" i="1"/>
  <c r="Z52" i="1"/>
  <c r="AA52" i="1"/>
  <c r="AA49" i="1"/>
  <c r="Z49" i="1"/>
  <c r="AA48" i="1"/>
  <c r="Z48" i="1"/>
  <c r="AA39" i="1"/>
  <c r="Z39" i="1"/>
  <c r="AA38" i="1"/>
  <c r="Z38" i="1"/>
  <c r="AA36" i="1"/>
  <c r="Z36" i="1"/>
  <c r="AA35" i="1"/>
  <c r="Z35" i="1"/>
  <c r="AA34" i="1"/>
  <c r="Z34" i="1"/>
  <c r="AA33" i="1"/>
  <c r="Z33" i="1"/>
  <c r="Z14" i="1"/>
  <c r="AA14" i="1"/>
  <c r="Z15" i="1"/>
  <c r="AA15" i="1"/>
  <c r="Z16" i="1"/>
  <c r="AA16" i="1"/>
  <c r="Z17" i="1"/>
  <c r="AA17" i="1"/>
  <c r="AA13" i="1"/>
  <c r="AA7" i="1" s="1"/>
  <c r="Z13" i="1"/>
  <c r="Z7" i="1" s="1"/>
  <c r="AA8" i="1"/>
  <c r="Z8" i="1"/>
  <c r="X142" i="1"/>
  <c r="W142" i="1"/>
  <c r="V142" i="1"/>
  <c r="U142" i="1"/>
  <c r="X141" i="1"/>
  <c r="W141" i="1"/>
  <c r="V141" i="1"/>
  <c r="U141" i="1"/>
  <c r="X140" i="1"/>
  <c r="W140" i="1"/>
  <c r="V140" i="1"/>
  <c r="U140" i="1"/>
  <c r="X139" i="1"/>
  <c r="W139" i="1"/>
  <c r="V139" i="1"/>
  <c r="U139" i="1"/>
  <c r="X138" i="1"/>
  <c r="W138" i="1"/>
  <c r="V138" i="1"/>
  <c r="U138" i="1"/>
  <c r="X134" i="1"/>
  <c r="W134" i="1"/>
  <c r="V134" i="1"/>
  <c r="U134" i="1"/>
  <c r="X133" i="1"/>
  <c r="W133" i="1"/>
  <c r="V133" i="1"/>
  <c r="U133" i="1"/>
  <c r="X132" i="1"/>
  <c r="W132" i="1"/>
  <c r="V132" i="1"/>
  <c r="U132" i="1"/>
  <c r="X131" i="1"/>
  <c r="W131" i="1"/>
  <c r="V131" i="1"/>
  <c r="U131" i="1"/>
  <c r="X130" i="1"/>
  <c r="W130" i="1"/>
  <c r="V130" i="1"/>
  <c r="U130" i="1"/>
  <c r="X129" i="1"/>
  <c r="W129" i="1"/>
  <c r="V129" i="1"/>
  <c r="U129" i="1"/>
  <c r="X128" i="1"/>
  <c r="W128" i="1"/>
  <c r="V128" i="1"/>
  <c r="U128" i="1"/>
  <c r="X127" i="1"/>
  <c r="W127" i="1"/>
  <c r="V127" i="1"/>
  <c r="U127" i="1"/>
  <c r="X126" i="1"/>
  <c r="W126" i="1"/>
  <c r="V126" i="1"/>
  <c r="U126" i="1"/>
  <c r="S126" i="1"/>
  <c r="X125" i="1"/>
  <c r="W125" i="1"/>
  <c r="V125" i="1"/>
  <c r="U125" i="1"/>
  <c r="X124" i="1"/>
  <c r="W124" i="1"/>
  <c r="V124" i="1"/>
  <c r="U124" i="1"/>
  <c r="X123" i="1"/>
  <c r="W123" i="1"/>
  <c r="V123" i="1"/>
  <c r="U123" i="1"/>
  <c r="X120" i="1"/>
  <c r="W120" i="1"/>
  <c r="V120" i="1"/>
  <c r="U120" i="1"/>
  <c r="X119" i="1"/>
  <c r="W119" i="1"/>
  <c r="V119" i="1"/>
  <c r="U119" i="1"/>
  <c r="S119" i="1"/>
  <c r="X118" i="1"/>
  <c r="W118" i="1"/>
  <c r="V118" i="1"/>
  <c r="U118" i="1"/>
  <c r="X117" i="1"/>
  <c r="W117" i="1"/>
  <c r="V117" i="1"/>
  <c r="U117" i="1"/>
  <c r="X116" i="1"/>
  <c r="W116" i="1"/>
  <c r="V116" i="1"/>
  <c r="U116" i="1"/>
  <c r="S116" i="1"/>
  <c r="X115" i="1"/>
  <c r="W115" i="1"/>
  <c r="V115" i="1"/>
  <c r="U115" i="1"/>
  <c r="X114" i="1"/>
  <c r="W114" i="1"/>
  <c r="V114" i="1"/>
  <c r="U114" i="1"/>
  <c r="X113" i="1"/>
  <c r="W113" i="1"/>
  <c r="V113" i="1"/>
  <c r="U113" i="1"/>
  <c r="X112" i="1"/>
  <c r="W112" i="1"/>
  <c r="V112" i="1"/>
  <c r="U112" i="1"/>
  <c r="X111" i="1"/>
  <c r="W111" i="1"/>
  <c r="V111" i="1"/>
  <c r="U111" i="1"/>
  <c r="X110" i="1"/>
  <c r="W110" i="1"/>
  <c r="V110" i="1"/>
  <c r="U110" i="1"/>
  <c r="X109" i="1"/>
  <c r="W109" i="1"/>
  <c r="V109" i="1"/>
  <c r="U109" i="1"/>
  <c r="X108" i="1"/>
  <c r="W108" i="1"/>
  <c r="V108" i="1"/>
  <c r="U108" i="1"/>
  <c r="X107" i="1"/>
  <c r="W107" i="1"/>
  <c r="V107" i="1"/>
  <c r="U107" i="1"/>
  <c r="X106" i="1"/>
  <c r="W106" i="1"/>
  <c r="V106" i="1"/>
  <c r="U106" i="1"/>
  <c r="X105" i="1"/>
  <c r="W105" i="1"/>
  <c r="V105" i="1"/>
  <c r="U105" i="1"/>
  <c r="X104" i="1"/>
  <c r="W104" i="1"/>
  <c r="V104" i="1"/>
  <c r="U104" i="1"/>
  <c r="X103" i="1"/>
  <c r="W103" i="1"/>
  <c r="V103" i="1"/>
  <c r="U103" i="1"/>
  <c r="X102" i="1"/>
  <c r="W102" i="1"/>
  <c r="V102" i="1"/>
  <c r="U102" i="1"/>
  <c r="X101" i="1"/>
  <c r="W101" i="1"/>
  <c r="V101" i="1"/>
  <c r="U101" i="1"/>
  <c r="X100" i="1"/>
  <c r="W100" i="1"/>
  <c r="V100" i="1"/>
  <c r="U100" i="1"/>
  <c r="X99" i="1"/>
  <c r="W99" i="1"/>
  <c r="V99" i="1"/>
  <c r="U99" i="1"/>
  <c r="X98" i="1"/>
  <c r="W98" i="1"/>
  <c r="V98" i="1"/>
  <c r="U98" i="1"/>
  <c r="X97" i="1"/>
  <c r="W97" i="1"/>
  <c r="V97" i="1"/>
  <c r="U97" i="1"/>
  <c r="X96" i="1"/>
  <c r="W96" i="1"/>
  <c r="V96" i="1"/>
  <c r="U96" i="1"/>
  <c r="X95" i="1"/>
  <c r="W95" i="1"/>
  <c r="V95" i="1"/>
  <c r="U95" i="1"/>
  <c r="X94" i="1"/>
  <c r="W94" i="1"/>
  <c r="V94" i="1"/>
  <c r="U94" i="1"/>
  <c r="X93" i="1"/>
  <c r="W93" i="1"/>
  <c r="V93" i="1"/>
  <c r="U93" i="1"/>
  <c r="W92" i="1"/>
  <c r="V92" i="1"/>
  <c r="U92" i="1"/>
  <c r="W91" i="1"/>
  <c r="V91" i="1"/>
  <c r="U91" i="1"/>
  <c r="W90" i="1"/>
  <c r="V90" i="1"/>
  <c r="U90" i="1"/>
  <c r="W89" i="1"/>
  <c r="V89" i="1"/>
  <c r="U89" i="1"/>
  <c r="W88" i="1"/>
  <c r="V88" i="1"/>
  <c r="U88" i="1"/>
  <c r="X77" i="1"/>
  <c r="W77" i="1"/>
  <c r="V77" i="1"/>
  <c r="U77" i="1"/>
  <c r="X76" i="1"/>
  <c r="W76" i="1"/>
  <c r="V76" i="1"/>
  <c r="U76" i="1"/>
  <c r="X75" i="1"/>
  <c r="W75" i="1"/>
  <c r="V75" i="1"/>
  <c r="U75" i="1"/>
  <c r="X74" i="1"/>
  <c r="W74" i="1"/>
  <c r="V74" i="1"/>
  <c r="U74" i="1"/>
  <c r="X73" i="1"/>
  <c r="W73" i="1"/>
  <c r="V73" i="1"/>
  <c r="U73" i="1"/>
  <c r="X72" i="1"/>
  <c r="W72" i="1"/>
  <c r="V72" i="1"/>
  <c r="U72" i="1"/>
  <c r="X71" i="1"/>
  <c r="W71" i="1"/>
  <c r="V71" i="1"/>
  <c r="U71" i="1"/>
  <c r="X70" i="1"/>
  <c r="W70" i="1"/>
  <c r="V70" i="1"/>
  <c r="U70" i="1"/>
  <c r="X69" i="1"/>
  <c r="W69" i="1"/>
  <c r="V69" i="1"/>
  <c r="U69" i="1"/>
  <c r="X68" i="1"/>
  <c r="W68" i="1"/>
  <c r="V68" i="1"/>
  <c r="U68" i="1"/>
  <c r="X67" i="1"/>
  <c r="W67" i="1"/>
  <c r="V67" i="1"/>
  <c r="U67" i="1"/>
  <c r="X66" i="1"/>
  <c r="W66" i="1"/>
  <c r="V66" i="1"/>
  <c r="U66" i="1"/>
  <c r="X65" i="1"/>
  <c r="W65" i="1"/>
  <c r="V65" i="1"/>
  <c r="U65" i="1"/>
  <c r="X64" i="1"/>
  <c r="W64" i="1"/>
  <c r="V64" i="1"/>
  <c r="U64" i="1"/>
  <c r="X63" i="1"/>
  <c r="W63" i="1"/>
  <c r="V63" i="1"/>
  <c r="U63" i="1"/>
  <c r="X52" i="1"/>
  <c r="W52" i="1"/>
  <c r="V52" i="1"/>
  <c r="U52" i="1"/>
  <c r="X51" i="1"/>
  <c r="W51" i="1"/>
  <c r="V51" i="1"/>
  <c r="U51" i="1"/>
  <c r="X50" i="1"/>
  <c r="W50" i="1"/>
  <c r="V50" i="1"/>
  <c r="U50" i="1"/>
  <c r="X49" i="1"/>
  <c r="W49" i="1"/>
  <c r="V49" i="1"/>
  <c r="U49" i="1"/>
  <c r="X48" i="1"/>
  <c r="W48" i="1"/>
  <c r="V48" i="1"/>
  <c r="U48" i="1"/>
  <c r="X45" i="1"/>
  <c r="W45" i="1"/>
  <c r="V45" i="1"/>
  <c r="U45" i="1"/>
  <c r="X44" i="1"/>
  <c r="W44" i="1"/>
  <c r="V44" i="1"/>
  <c r="U44" i="1"/>
  <c r="X43" i="1"/>
  <c r="W43" i="1"/>
  <c r="V43" i="1"/>
  <c r="U43" i="1"/>
  <c r="X42" i="1"/>
  <c r="W42" i="1"/>
  <c r="V42" i="1"/>
  <c r="U42" i="1"/>
  <c r="X41" i="1"/>
  <c r="W41" i="1"/>
  <c r="V41" i="1"/>
  <c r="U41" i="1"/>
  <c r="X40" i="1"/>
  <c r="W40" i="1"/>
  <c r="V40" i="1"/>
  <c r="U40" i="1"/>
  <c r="X39" i="1"/>
  <c r="W39" i="1"/>
  <c r="V39" i="1"/>
  <c r="U39" i="1"/>
  <c r="X38" i="1"/>
  <c r="W38" i="1"/>
  <c r="V38" i="1"/>
  <c r="U38" i="1"/>
  <c r="X36" i="1"/>
  <c r="W36" i="1"/>
  <c r="V36" i="1"/>
  <c r="U36" i="1"/>
  <c r="X35" i="1"/>
  <c r="W35" i="1"/>
  <c r="V35" i="1"/>
  <c r="U35" i="1"/>
  <c r="X34" i="1"/>
  <c r="W34" i="1"/>
  <c r="V34" i="1"/>
  <c r="U34" i="1"/>
  <c r="X33" i="1"/>
  <c r="W33" i="1"/>
  <c r="V33" i="1"/>
  <c r="U33" i="1"/>
  <c r="X17" i="1"/>
  <c r="W17" i="1"/>
  <c r="V17" i="1"/>
  <c r="U17" i="1"/>
  <c r="X16" i="1"/>
  <c r="W16" i="1"/>
  <c r="V16" i="1"/>
  <c r="U16" i="1"/>
  <c r="X15" i="1"/>
  <c r="W15" i="1"/>
  <c r="V15" i="1"/>
  <c r="U15" i="1"/>
  <c r="X14" i="1"/>
  <c r="W14" i="1"/>
  <c r="V14" i="1"/>
  <c r="U14" i="1"/>
  <c r="X13" i="1"/>
  <c r="W13" i="1"/>
  <c r="W7" i="1" s="1"/>
  <c r="V13" i="1"/>
  <c r="U13" i="1"/>
  <c r="W8" i="1"/>
  <c r="V8" i="1"/>
  <c r="U8" i="1"/>
  <c r="AG10" i="1" l="1"/>
  <c r="AG9" i="1"/>
  <c r="AG8" i="1"/>
  <c r="AG7" i="1"/>
  <c r="AF10" i="1"/>
  <c r="AF9" i="1"/>
  <c r="AF8" i="1"/>
  <c r="AF7" i="1"/>
  <c r="V7" i="1"/>
  <c r="Q3" i="1"/>
  <c r="S127" i="1"/>
  <c r="S8" i="1"/>
  <c r="S14" i="1"/>
  <c r="S15" i="1"/>
  <c r="S16" i="1"/>
  <c r="S17" i="1"/>
  <c r="S39" i="1"/>
  <c r="S70" i="1"/>
  <c r="S88" i="1"/>
  <c r="S91" i="1"/>
  <c r="S94" i="1"/>
  <c r="S95" i="1"/>
  <c r="S139" i="1"/>
  <c r="S41" i="1"/>
  <c r="S44" i="1"/>
  <c r="S52" i="1"/>
  <c r="S63" i="1"/>
  <c r="S73" i="1"/>
  <c r="S74" i="1"/>
  <c r="S140" i="1"/>
  <c r="S68" i="1"/>
  <c r="S71" i="1"/>
  <c r="S134" i="1"/>
  <c r="S100" i="1"/>
  <c r="S103" i="1"/>
  <c r="X7" i="1"/>
  <c r="S13" i="1"/>
  <c r="S97" i="1"/>
  <c r="S98" i="1"/>
  <c r="S101" i="1"/>
  <c r="S104" i="1"/>
  <c r="S107" i="1"/>
  <c r="S110" i="1"/>
  <c r="P4" i="1"/>
  <c r="S38" i="1"/>
  <c r="S92" i="1"/>
  <c r="S105" i="1"/>
  <c r="S106" i="1"/>
  <c r="S109" i="1"/>
  <c r="S112" i="1"/>
  <c r="S113" i="1"/>
  <c r="S115" i="1"/>
  <c r="S40" i="1"/>
  <c r="S45" i="1"/>
  <c r="S48" i="1"/>
  <c r="S51" i="1"/>
  <c r="S114" i="1"/>
  <c r="S117" i="1"/>
  <c r="S118" i="1"/>
  <c r="S120" i="1"/>
  <c r="S123" i="1"/>
  <c r="S43" i="1"/>
  <c r="S42" i="1"/>
  <c r="S49" i="1"/>
  <c r="S50" i="1"/>
  <c r="S108" i="1"/>
  <c r="S125" i="1"/>
  <c r="S128" i="1"/>
  <c r="S130" i="1"/>
  <c r="S131" i="1"/>
  <c r="S142" i="1"/>
  <c r="S64" i="1"/>
  <c r="S67" i="1"/>
  <c r="S69" i="1"/>
  <c r="S33" i="1"/>
  <c r="S34" i="1"/>
  <c r="S36" i="1"/>
  <c r="S65" i="1"/>
  <c r="S66" i="1"/>
  <c r="S72" i="1"/>
  <c r="S75" i="1"/>
  <c r="S77" i="1"/>
  <c r="S124" i="1"/>
  <c r="S129" i="1"/>
  <c r="S141" i="1"/>
  <c r="S76" i="1"/>
  <c r="S89" i="1"/>
  <c r="S90" i="1"/>
  <c r="S93" i="1"/>
  <c r="S96" i="1"/>
  <c r="S99" i="1"/>
  <c r="S102" i="1"/>
  <c r="S132" i="1"/>
  <c r="P3" i="1"/>
  <c r="Q4" i="1"/>
  <c r="U2" i="1" l="1"/>
  <c r="U1" i="1"/>
  <c r="U3" i="1"/>
  <c r="R5" i="1"/>
  <c r="U4" i="1"/>
  <c r="R3" i="1" l="1"/>
  <c r="R4" i="1"/>
  <c r="Q5" i="1"/>
  <c r="P5" i="1"/>
  <c r="U7" i="1"/>
</calcChain>
</file>

<file path=xl/sharedStrings.xml><?xml version="1.0" encoding="utf-8"?>
<sst xmlns="http://schemas.openxmlformats.org/spreadsheetml/2006/main" count="703" uniqueCount="136">
  <si>
    <t>Fuß</t>
  </si>
  <si>
    <t>der Linkssfüßler sind Linkshänder</t>
  </si>
  <si>
    <t>R</t>
  </si>
  <si>
    <t>L</t>
  </si>
  <si>
    <t>der Linkshänder sind Linksfüßler</t>
  </si>
  <si>
    <t>Hand</t>
  </si>
  <si>
    <t>der Rechtsfüßler sind Rechtshänder</t>
  </si>
  <si>
    <t>der Rechtshänder sind Rechtsfüßler</t>
  </si>
  <si>
    <t>m/s</t>
  </si>
  <si>
    <t>Proband</t>
  </si>
  <si>
    <t>aufwärts normal</t>
  </si>
  <si>
    <t>abwärts normal</t>
  </si>
  <si>
    <t>aufwärts sprint</t>
  </si>
  <si>
    <t>abwärts sprint</t>
  </si>
  <si>
    <t>Unterschrift</t>
  </si>
  <si>
    <t xml:space="preserve">eingetragen </t>
  </si>
  <si>
    <t>↑</t>
  </si>
  <si>
    <t>↓</t>
  </si>
  <si>
    <t>Vorname</t>
  </si>
  <si>
    <t>Stufenzahl</t>
  </si>
  <si>
    <t>Stufenhöhe</t>
  </si>
  <si>
    <t>Fuß (R/L)</t>
  </si>
  <si>
    <t>Zeit (s)</t>
  </si>
  <si>
    <t>(R/L)</t>
  </si>
  <si>
    <t>von</t>
  </si>
  <si>
    <t>RR</t>
  </si>
  <si>
    <t>RL</t>
  </si>
  <si>
    <t>LR</t>
  </si>
  <si>
    <t>LL</t>
  </si>
  <si>
    <t>Marina</t>
  </si>
  <si>
    <t>Johannes Adler</t>
  </si>
  <si>
    <t>Nicole</t>
  </si>
  <si>
    <t>Lukas Becker</t>
  </si>
  <si>
    <t>Nina</t>
  </si>
  <si>
    <t>Leon</t>
  </si>
  <si>
    <t>Benjamin</t>
  </si>
  <si>
    <t>Katharina</t>
  </si>
  <si>
    <t>Julia Blankenburg</t>
  </si>
  <si>
    <t>Salvatore Cavallo</t>
  </si>
  <si>
    <t>Jennifer Dinges</t>
  </si>
  <si>
    <t>Schülerin A</t>
  </si>
  <si>
    <t>Julia Feike</t>
  </si>
  <si>
    <t>Schüler B</t>
  </si>
  <si>
    <t>Schülerin C</t>
  </si>
  <si>
    <t>Schüler D</t>
  </si>
  <si>
    <t>Lorenz (5e)</t>
  </si>
  <si>
    <t>Dimitar Georgiev</t>
  </si>
  <si>
    <t>Franz (5e)</t>
  </si>
  <si>
    <t>Tin (5e)</t>
  </si>
  <si>
    <t>Elif (5e)</t>
  </si>
  <si>
    <t>Floris ( 5e)</t>
  </si>
  <si>
    <t>Tim</t>
  </si>
  <si>
    <t>Sophia Hammes</t>
  </si>
  <si>
    <t>Feline</t>
  </si>
  <si>
    <t>Lea</t>
  </si>
  <si>
    <t>ich</t>
  </si>
  <si>
    <r>
      <t>M</t>
    </r>
    <r>
      <rPr>
        <sz val="11"/>
        <color indexed="2"/>
        <rFont val="Calibri"/>
        <scheme val="minor"/>
      </rPr>
      <t>a</t>
    </r>
    <r>
      <rPr>
        <sz val="11"/>
        <color indexed="64"/>
        <rFont val="Calibri"/>
        <scheme val="minor"/>
      </rPr>
      <t>galie Heinrich</t>
    </r>
  </si>
  <si>
    <t>Bruder</t>
  </si>
  <si>
    <t>Mama</t>
  </si>
  <si>
    <t>Oma</t>
  </si>
  <si>
    <t>Opa</t>
  </si>
  <si>
    <t>Sarah Hockerts</t>
  </si>
  <si>
    <t>Theresa Jürgens</t>
  </si>
  <si>
    <t>Johanna</t>
  </si>
  <si>
    <t>Jana Kiefer</t>
  </si>
  <si>
    <t>Sinan</t>
  </si>
  <si>
    <t>Anna</t>
  </si>
  <si>
    <t>Felix</t>
  </si>
  <si>
    <t>Hanna</t>
  </si>
  <si>
    <t>Tobias</t>
  </si>
  <si>
    <t>Alicia Leinen</t>
  </si>
  <si>
    <t>Niklas</t>
  </si>
  <si>
    <t>Tabea</t>
  </si>
  <si>
    <t>Jonas</t>
  </si>
  <si>
    <t>Jule</t>
  </si>
  <si>
    <t>Maria Ortega</t>
  </si>
  <si>
    <t>Fabian</t>
  </si>
  <si>
    <t>Lara</t>
  </si>
  <si>
    <t>Konstantin</t>
  </si>
  <si>
    <t>Jan</t>
  </si>
  <si>
    <t>Lea Müller</t>
  </si>
  <si>
    <t>Thomas Pander</t>
  </si>
  <si>
    <t>Jana</t>
  </si>
  <si>
    <t>Carmen Radmacher</t>
  </si>
  <si>
    <t>Frederik</t>
  </si>
  <si>
    <t>Dominik</t>
  </si>
  <si>
    <t>Chris</t>
  </si>
  <si>
    <t>Sebastian</t>
  </si>
  <si>
    <t>Michelle</t>
  </si>
  <si>
    <t>Moritz Reichmann</t>
  </si>
  <si>
    <t>Timo</t>
  </si>
  <si>
    <t>Tom</t>
  </si>
  <si>
    <t>Julia</t>
  </si>
  <si>
    <t>Antaeus</t>
  </si>
  <si>
    <t>Katrin</t>
  </si>
  <si>
    <t>Lara Schönebergr</t>
  </si>
  <si>
    <t>Neele</t>
  </si>
  <si>
    <t>Dario</t>
  </si>
  <si>
    <t>Helge</t>
  </si>
  <si>
    <t>Peer Schöneberger</t>
  </si>
  <si>
    <t>Eva</t>
  </si>
  <si>
    <t>Veronika</t>
  </si>
  <si>
    <t>Jonathan</t>
  </si>
  <si>
    <t>Anna-Sophie Straß</t>
  </si>
  <si>
    <t>Celine</t>
  </si>
  <si>
    <t>Schüler 1</t>
  </si>
  <si>
    <t>Schülerin 2</t>
  </si>
  <si>
    <t>Schüler 3</t>
  </si>
  <si>
    <t>Johanna Svajda</t>
  </si>
  <si>
    <t>Magda</t>
  </si>
  <si>
    <t>Johannes</t>
  </si>
  <si>
    <t>Kerstin</t>
  </si>
  <si>
    <t>Martha</t>
  </si>
  <si>
    <t>Carmen</t>
  </si>
  <si>
    <t>Sebastian Wegner</t>
  </si>
  <si>
    <t>Paul</t>
  </si>
  <si>
    <t>Catrina Westphal</t>
  </si>
  <si>
    <t>Lena</t>
  </si>
  <si>
    <t>Elena</t>
  </si>
  <si>
    <t>Christian</t>
  </si>
  <si>
    <t>Marlon</t>
  </si>
  <si>
    <t>Dirk</t>
  </si>
  <si>
    <t>Carina Zuther</t>
  </si>
  <si>
    <t>Vanessa</t>
  </si>
  <si>
    <t>Gesine</t>
  </si>
  <si>
    <t>Heike</t>
  </si>
  <si>
    <t>Jens</t>
  </si>
  <si>
    <t>Lisa Seemann</t>
  </si>
  <si>
    <t>Luisa Metzler</t>
  </si>
  <si>
    <t>↑=</t>
  </si>
  <si>
    <t>↓=</t>
  </si>
  <si>
    <t>↑=↓</t>
  </si>
  <si>
    <t>Treppe R</t>
  </si>
  <si>
    <t>RH</t>
  </si>
  <si>
    <t>LH</t>
  </si>
  <si>
    <t>Treppe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</si>
</sst>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indexed="64"/>
      <name val="Calibri"/>
      <scheme val="minor"/>
    </font>
    <font>
      <sz val="11"/>
      <color indexed="64"/>
      <name val="Calibri"/>
    </font>
    <font>
      <sz val="11"/>
      <color theme="1"/>
      <name val="Calibri"/>
      <scheme val="minor"/>
    </font>
    <font>
      <sz val="11"/>
      <color indexed="2"/>
      <name val="Calibri"/>
      <scheme val="minor"/>
    </font>
    <font>
      <sz val="11"/>
      <color indexed="64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none"/>
    </fill>
    <fill>
      <patternFill patternType="solid">
        <fgColor theme="0" tint="-0.14999847407452621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indexed="5"/>
        <bgColor indexed="5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5" fillId="0" borderId="0" applyFont="0" applyFill="0" applyBorder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9" fontId="0" fillId="0" borderId="0" xfId="1" applyFont="1" applyAlignment="1">
      <alignment horizontal="center"/>
    </xf>
    <xf numFmtId="0" fontId="0" fillId="3" borderId="0" xfId="0" applyFill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0" fillId="4" borderId="5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 wrapText="1"/>
    </xf>
    <xf numFmtId="2" fontId="3" fillId="5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2" fontId="0" fillId="3" borderId="0" xfId="0" applyNumberFormat="1" applyFill="1" applyAlignment="1">
      <alignment horizontal="center" wrapText="1"/>
    </xf>
    <xf numFmtId="2" fontId="0" fillId="3" borderId="0" xfId="0" applyNumberFormat="1" applyFill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21" fontId="0" fillId="5" borderId="8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6" xfId="0" applyFont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1" fillId="0" borderId="0" xfId="0" applyFont="1"/>
    <xf numFmtId="0" fontId="0" fillId="0" borderId="5" xfId="0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 textRotation="90"/>
    </xf>
    <xf numFmtId="0" fontId="0" fillId="2" borderId="3" xfId="0" applyFill="1" applyBorder="1" applyAlignment="1">
      <alignment horizontal="center" textRotation="90"/>
    </xf>
    <xf numFmtId="0" fontId="0" fillId="0" borderId="0" xfId="0" applyAlignment="1">
      <alignment horizontal="center"/>
    </xf>
    <xf numFmtId="0" fontId="0" fillId="4" borderId="5" xfId="0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7"/>
  <sheetViews>
    <sheetView tabSelected="1" topLeftCell="B1" workbookViewId="0">
      <selection activeCell="AD20" sqref="AD20"/>
    </sheetView>
  </sheetViews>
  <sheetFormatPr baseColWidth="10" defaultRowHeight="15" x14ac:dyDescent="0.25"/>
  <cols>
    <col min="1" max="1" width="11" style="1" bestFit="1" customWidth="1"/>
    <col min="2" max="2" width="10.42578125" style="1" bestFit="1" customWidth="1"/>
    <col min="3" max="3" width="11.42578125" style="1" bestFit="1" customWidth="1"/>
    <col min="4" max="4" width="9" style="1" bestFit="1" customWidth="1"/>
    <col min="5" max="5" width="7.140625" style="1" bestFit="1" customWidth="1"/>
    <col min="6" max="6" width="9" style="1" bestFit="1" customWidth="1"/>
    <col min="7" max="7" width="7.140625" style="1" bestFit="1" customWidth="1"/>
    <col min="8" max="8" width="9" style="1" bestFit="1" customWidth="1"/>
    <col min="9" max="9" width="7.140625" style="1" bestFit="1" customWidth="1"/>
    <col min="10" max="10" width="9" style="1" bestFit="1" customWidth="1"/>
    <col min="11" max="11" width="7.140625" style="1" bestFit="1" customWidth="1"/>
    <col min="12" max="12" width="11.5703125" style="1" bestFit="1" customWidth="1"/>
    <col min="13" max="13" width="18.28515625" style="1" bestFit="1" customWidth="1"/>
    <col min="14" max="14" width="3.7109375" style="1" bestFit="1" customWidth="1"/>
    <col min="15" max="15" width="3.28515625" style="1" bestFit="1" customWidth="1"/>
    <col min="16" max="18" width="6.140625" style="1" bestFit="1" customWidth="1"/>
    <col min="19" max="19" width="2" bestFit="1" customWidth="1"/>
    <col min="20" max="20" width="2" customWidth="1"/>
    <col min="21" max="24" width="7.7109375" style="1" bestFit="1" customWidth="1"/>
    <col min="26" max="27" width="4.5703125" bestFit="1" customWidth="1"/>
    <col min="28" max="29" width="6" bestFit="1" customWidth="1"/>
    <col min="31" max="31" width="2" bestFit="1" customWidth="1"/>
    <col min="32" max="32" width="8.85546875" bestFit="1" customWidth="1"/>
    <col min="33" max="33" width="8.5703125" bestFit="1" customWidth="1"/>
  </cols>
  <sheetData>
    <row r="1" spans="1:33" x14ac:dyDescent="0.25">
      <c r="P1" s="36" t="s">
        <v>0</v>
      </c>
      <c r="Q1" s="37"/>
      <c r="U1" s="3">
        <f>Q3/(Q3+Q4)</f>
        <v>0.8</v>
      </c>
      <c r="V1" s="4" t="s">
        <v>1</v>
      </c>
    </row>
    <row r="2" spans="1:33" x14ac:dyDescent="0.25">
      <c r="P2" s="5" t="s">
        <v>2</v>
      </c>
      <c r="Q2" s="6" t="s">
        <v>3</v>
      </c>
      <c r="U2" s="3">
        <f>Q4/(P4+Q4)</f>
        <v>0.48076923076923078</v>
      </c>
      <c r="V2" s="4" t="s">
        <v>4</v>
      </c>
      <c r="AF2" s="34"/>
    </row>
    <row r="3" spans="1:33" x14ac:dyDescent="0.25">
      <c r="N3" s="38" t="s">
        <v>5</v>
      </c>
      <c r="O3" s="2" t="s">
        <v>2</v>
      </c>
      <c r="P3" s="7">
        <f>SUM(O8:O187)</f>
        <v>200</v>
      </c>
      <c r="Q3" s="7">
        <f>SUM(P8:P187)</f>
        <v>100</v>
      </c>
      <c r="R3" s="8">
        <f t="shared" ref="R3:R4" si="0">SUM(P3:Q3)/R$5</f>
        <v>0.85227272727272729</v>
      </c>
      <c r="U3" s="3">
        <f>P3/(P3+P4)</f>
        <v>0.88105726872246692</v>
      </c>
      <c r="V3" s="9" t="s">
        <v>6</v>
      </c>
    </row>
    <row r="4" spans="1:33" x14ac:dyDescent="0.25">
      <c r="N4" s="39"/>
      <c r="O4" s="6" t="s">
        <v>3</v>
      </c>
      <c r="P4" s="7">
        <f>SUM(Q8:Q187)</f>
        <v>27</v>
      </c>
      <c r="Q4" s="7">
        <f>SUM(R8:R187)</f>
        <v>25</v>
      </c>
      <c r="R4" s="8">
        <f t="shared" si="0"/>
        <v>0.14772727272727273</v>
      </c>
      <c r="U4" s="3">
        <f>P3/(P3+Q3)</f>
        <v>0.66666666666666663</v>
      </c>
      <c r="V4" s="9" t="s">
        <v>7</v>
      </c>
      <c r="AF4" s="34" t="s">
        <v>133</v>
      </c>
      <c r="AG4" s="34" t="s">
        <v>134</v>
      </c>
    </row>
    <row r="5" spans="1:33" x14ac:dyDescent="0.25">
      <c r="P5" s="8">
        <f>SUM(P3:P4)/$R5</f>
        <v>0.64488636363636365</v>
      </c>
      <c r="Q5" s="8">
        <f>SUM(Q3:Q4)/$R5</f>
        <v>0.35511363636363635</v>
      </c>
      <c r="R5" s="1">
        <f>SUM(P3:Q4)</f>
        <v>352</v>
      </c>
      <c r="U5" s="40" t="s">
        <v>8</v>
      </c>
      <c r="V5" s="40"/>
      <c r="W5" s="40"/>
      <c r="X5" s="40"/>
      <c r="AF5" s="34" t="s">
        <v>132</v>
      </c>
      <c r="AG5" s="34" t="s">
        <v>135</v>
      </c>
    </row>
    <row r="6" spans="1:33" x14ac:dyDescent="0.25">
      <c r="A6" s="1" t="s">
        <v>9</v>
      </c>
      <c r="D6" s="41" t="s">
        <v>10</v>
      </c>
      <c r="E6" s="41"/>
      <c r="F6" s="41" t="s">
        <v>11</v>
      </c>
      <c r="G6" s="41"/>
      <c r="H6" s="41" t="s">
        <v>12</v>
      </c>
      <c r="I6" s="41"/>
      <c r="J6" s="41" t="s">
        <v>13</v>
      </c>
      <c r="K6" s="41"/>
      <c r="L6" s="10" t="s">
        <v>14</v>
      </c>
      <c r="M6" s="10" t="s">
        <v>15</v>
      </c>
      <c r="U6" s="11" t="s">
        <v>16</v>
      </c>
      <c r="V6" s="11" t="s">
        <v>17</v>
      </c>
      <c r="W6" s="11" t="s">
        <v>16</v>
      </c>
      <c r="X6" s="11" t="s">
        <v>17</v>
      </c>
      <c r="Z6" s="11" t="s">
        <v>129</v>
      </c>
      <c r="AA6" s="11" t="s">
        <v>130</v>
      </c>
      <c r="AB6" s="11" t="s">
        <v>131</v>
      </c>
      <c r="AC6" s="11" t="s">
        <v>131</v>
      </c>
      <c r="AE6" s="35">
        <v>0</v>
      </c>
      <c r="AF6" s="35">
        <f t="array" ref="AF6:AF10">FREQUENCY(O8:O142,AE6:AE10)</f>
        <v>6</v>
      </c>
      <c r="AG6" s="35">
        <f t="array" ref="AG6:AG10">FREQUENCY(R8:R142,AE6:AE10)</f>
        <v>4</v>
      </c>
    </row>
    <row r="7" spans="1:33" ht="15.75" thickBot="1" x14ac:dyDescent="0.3">
      <c r="A7" s="10" t="s">
        <v>18</v>
      </c>
      <c r="B7" s="10" t="s">
        <v>19</v>
      </c>
      <c r="C7" s="10" t="s">
        <v>20</v>
      </c>
      <c r="D7" s="10" t="s">
        <v>21</v>
      </c>
      <c r="E7" s="10" t="s">
        <v>22</v>
      </c>
      <c r="F7" s="10" t="s">
        <v>21</v>
      </c>
      <c r="G7" s="10" t="s">
        <v>22</v>
      </c>
      <c r="H7" s="10" t="s">
        <v>21</v>
      </c>
      <c r="I7" s="10" t="s">
        <v>22</v>
      </c>
      <c r="J7" s="10" t="s">
        <v>21</v>
      </c>
      <c r="K7" s="10" t="s">
        <v>22</v>
      </c>
      <c r="L7" s="10" t="s">
        <v>23</v>
      </c>
      <c r="M7" s="10" t="s">
        <v>24</v>
      </c>
      <c r="O7" s="1" t="s">
        <v>25</v>
      </c>
      <c r="P7" s="1" t="s">
        <v>26</v>
      </c>
      <c r="Q7" s="12" t="s">
        <v>27</v>
      </c>
      <c r="R7" s="12" t="s">
        <v>28</v>
      </c>
      <c r="U7" s="13">
        <f>AVERAGE(U9:U187)</f>
        <v>0.29858897107444554</v>
      </c>
      <c r="V7" s="13">
        <f t="shared" ref="V7:AC7" si="1">AVERAGE(V9:V187)</f>
        <v>0.32518861605372718</v>
      </c>
      <c r="W7" s="13">
        <f t="shared" si="1"/>
        <v>0.54058173270583243</v>
      </c>
      <c r="X7" s="13">
        <f t="shared" si="1"/>
        <v>0.58097496886876698</v>
      </c>
      <c r="Z7" s="13">
        <f t="shared" si="1"/>
        <v>0.85185185185185186</v>
      </c>
      <c r="AA7" s="13">
        <f t="shared" si="1"/>
        <v>0.7407407407407407</v>
      </c>
      <c r="AB7" s="13">
        <f t="shared" si="1"/>
        <v>0.67901234567901236</v>
      </c>
      <c r="AC7" s="13">
        <f t="shared" si="1"/>
        <v>0.66666666666666663</v>
      </c>
      <c r="AE7" s="35">
        <v>1</v>
      </c>
      <c r="AF7" s="35">
        <v>10</v>
      </c>
      <c r="AG7" s="35">
        <v>2</v>
      </c>
    </row>
    <row r="8" spans="1:33" ht="15.75" thickBot="1" x14ac:dyDescent="0.3">
      <c r="A8" s="14" t="s">
        <v>29</v>
      </c>
      <c r="B8" s="14">
        <v>8</v>
      </c>
      <c r="C8" s="14">
        <v>18.5</v>
      </c>
      <c r="D8" s="14" t="s">
        <v>2</v>
      </c>
      <c r="E8" s="14">
        <v>5.0199999999999996</v>
      </c>
      <c r="F8" s="14" t="s">
        <v>2</v>
      </c>
      <c r="G8" s="14">
        <v>4.4400000000000004</v>
      </c>
      <c r="H8" s="14" t="s">
        <v>2</v>
      </c>
      <c r="I8" s="14">
        <v>2.41</v>
      </c>
      <c r="J8" s="14" t="s">
        <v>2</v>
      </c>
      <c r="K8" s="14">
        <v>2.11</v>
      </c>
      <c r="L8" s="14" t="s">
        <v>2</v>
      </c>
      <c r="M8" s="15" t="s">
        <v>30</v>
      </c>
      <c r="O8" s="1">
        <f>IF(L8="R",IF(AND($L8="R",$D8="R"),1,0)+IF(AND($L8="R",$F8="R"),1,0)+IF(AND($L8="R",$H8="R"),1,0)+IF(AND($L8="R",$J8="R"),1,0),"")</f>
        <v>4</v>
      </c>
      <c r="P8" s="1">
        <f>IF(L8="R",IF(AND($L8="R",$D8="L"),1,0)+IF(AND($L8="R",$F8="L"),1,0)+IF(AND($L8="R",$H8="L"),1,0)+IF(AND($L8="R",$J8="L"),1,0),"")</f>
        <v>0</v>
      </c>
      <c r="Q8" s="12" t="str">
        <f>IF(L8="L",IF(AND($L8="L",$D8="R"),1,0)+IF(AND($L8="L",$F8="R"),1,0)+IF(AND($L8="L",$H8="R"),1,0)+IF(AND($L8="L",$J8="R"),1,0),"")</f>
        <v/>
      </c>
      <c r="R8" s="12" t="str">
        <f>IF(L8="L",IF(AND($L8="L",$D8="L"),1,0)+IF(AND($L8="L",$F8="L"),1,0)+IF(AND($L8="L",$H8="L"),1,0)+IF(AND($L8="L",$J8="L"),1,0),"")</f>
        <v/>
      </c>
      <c r="S8">
        <f t="shared" ref="S8:S71" si="2">SUM(O8:R8)</f>
        <v>4</v>
      </c>
      <c r="U8" s="16">
        <f>$B8*$C8/E8/100</f>
        <v>0.29482071713147412</v>
      </c>
      <c r="V8" s="16">
        <f>$B8*$C8/G8/100</f>
        <v>0.33333333333333326</v>
      </c>
      <c r="W8" s="16">
        <f>$B8*$C8/I8/100</f>
        <v>0.61410788381742731</v>
      </c>
      <c r="X8" s="16">
        <f t="shared" ref="X8" si="3">$B8*$C8/K8/100</f>
        <v>0.70142180094786744</v>
      </c>
      <c r="Z8" s="31">
        <f>IF(D8=H8,1,0)</f>
        <v>1</v>
      </c>
      <c r="AA8" s="31">
        <f>IF(F8=J8,1,0)</f>
        <v>1</v>
      </c>
      <c r="AB8" s="31">
        <f>IF(D8=F8,1,0)</f>
        <v>1</v>
      </c>
      <c r="AC8" s="31">
        <f>IF(H8=J8,1,0)</f>
        <v>1</v>
      </c>
      <c r="AE8" s="35">
        <v>2</v>
      </c>
      <c r="AF8" s="35">
        <v>19</v>
      </c>
      <c r="AG8" s="35">
        <v>2</v>
      </c>
    </row>
    <row r="9" spans="1:33" ht="15.75" thickBot="1" x14ac:dyDescent="0.3">
      <c r="A9" s="14">
        <v>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5" t="s">
        <v>30</v>
      </c>
      <c r="Q9" s="12"/>
      <c r="R9" s="12"/>
      <c r="U9" s="16"/>
      <c r="V9" s="16"/>
      <c r="W9" s="16"/>
      <c r="X9" s="16"/>
      <c r="AE9" s="35">
        <v>3</v>
      </c>
      <c r="AF9" s="35">
        <v>8</v>
      </c>
      <c r="AG9" s="35">
        <v>1</v>
      </c>
    </row>
    <row r="10" spans="1:33" x14ac:dyDescent="0.25">
      <c r="A10" s="14">
        <v>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 t="s">
        <v>30</v>
      </c>
      <c r="Q10" s="12"/>
      <c r="R10" s="12"/>
      <c r="U10" s="16"/>
      <c r="V10" s="16"/>
      <c r="W10" s="16"/>
      <c r="X10" s="16"/>
      <c r="AE10" s="35">
        <v>4</v>
      </c>
      <c r="AF10" s="35">
        <v>32</v>
      </c>
      <c r="AG10" s="35">
        <v>4</v>
      </c>
    </row>
    <row r="11" spans="1:33" x14ac:dyDescent="0.25">
      <c r="A11" s="14">
        <v>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 t="s">
        <v>30</v>
      </c>
      <c r="Q11" s="12"/>
      <c r="R11" s="12"/>
      <c r="U11" s="16"/>
      <c r="V11" s="16"/>
      <c r="W11" s="16"/>
      <c r="X11" s="16"/>
      <c r="AF11">
        <f t="array" ref="AF11">SUM($AE6:$AE10*AF6:AF10)</f>
        <v>200</v>
      </c>
      <c r="AG11">
        <f t="array" ref="AG11">SUM($AE6:$AE10*AG6:AG10)</f>
        <v>25</v>
      </c>
    </row>
    <row r="12" spans="1:33" x14ac:dyDescent="0.25">
      <c r="A12" s="14">
        <v>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 t="s">
        <v>30</v>
      </c>
      <c r="Q12" s="12"/>
      <c r="R12" s="12"/>
      <c r="U12" s="16"/>
      <c r="V12" s="16"/>
      <c r="W12" s="16"/>
      <c r="X12" s="16"/>
      <c r="AF12">
        <f>SUM(AF6:AF10)</f>
        <v>75</v>
      </c>
      <c r="AG12">
        <f>SUM(AG6:AG10)</f>
        <v>13</v>
      </c>
    </row>
    <row r="13" spans="1:33" x14ac:dyDescent="0.25">
      <c r="A13" s="17" t="s">
        <v>31</v>
      </c>
      <c r="B13" s="17">
        <v>10</v>
      </c>
      <c r="C13" s="17">
        <v>20.5</v>
      </c>
      <c r="D13" s="17" t="s">
        <v>3</v>
      </c>
      <c r="E13" s="17">
        <v>5.68</v>
      </c>
      <c r="F13" s="17" t="s">
        <v>2</v>
      </c>
      <c r="G13" s="17">
        <v>5.79</v>
      </c>
      <c r="H13" s="17" t="s">
        <v>3</v>
      </c>
      <c r="I13" s="17">
        <v>3.56</v>
      </c>
      <c r="J13" s="17" t="s">
        <v>3</v>
      </c>
      <c r="K13" s="17">
        <v>3.2</v>
      </c>
      <c r="L13" s="17" t="s">
        <v>2</v>
      </c>
      <c r="M13" s="18" t="s">
        <v>32</v>
      </c>
      <c r="O13" s="1">
        <f>IF(L13="R",IF(AND($L13="R",$D13="R"),1,0)+IF(AND($L13="R",$F13="R"),1,0)+IF(AND($L13="R",$H13="R"),1,0)+IF(AND($L13="R",$J13="R"),1,0),"")</f>
        <v>1</v>
      </c>
      <c r="P13" s="1">
        <f>IF(L13="R",IF(AND($L13="R",$D13="L"),1,0)+IF(AND($L13="R",$F13="L"),1,0)+IF(AND($L13="R",$H13="L"),1,0)+IF(AND($L13="R",$J13="L"),1,0),"")</f>
        <v>3</v>
      </c>
      <c r="Q13" s="12" t="str">
        <f>IF(L13="L",IF(AND($L13="L",$D13="R"),1,0)+IF(AND($L13="L",$F13="R"),1,0)+IF(AND($L13="L",$H13="R"),1,0)+IF(AND($L13="L",$J13="R"),1,0),"")</f>
        <v/>
      </c>
      <c r="R13" s="12" t="str">
        <f>IF(L13="L",IF(AND($L13="L",$D13="L"),1,0)+IF(AND($L13="L",$F13="L"),1,0)+IF(AND($L13="L",$H13="L"),1,0)+IF(AND($L13="L",$J13="L"),1,0),"")</f>
        <v/>
      </c>
      <c r="S13">
        <f t="shared" si="2"/>
        <v>4</v>
      </c>
      <c r="U13" s="19">
        <f t="shared" ref="U13:U76" si="4">$B13*$C13/E13/100</f>
        <v>0.3609154929577465</v>
      </c>
      <c r="V13" s="19">
        <f t="shared" ref="V13:V76" si="5">$B13*$C13/G13/100</f>
        <v>0.3540587219343696</v>
      </c>
      <c r="W13" s="19">
        <f t="shared" ref="W13:W76" si="6">$B13*$C13/I13/100</f>
        <v>0.5758426966292135</v>
      </c>
      <c r="X13" s="19">
        <f t="shared" ref="X13:X76" si="7">$B13*$C13/K13/100</f>
        <v>0.640625</v>
      </c>
      <c r="Z13" s="31">
        <f>IF(D13=H13,1,0)</f>
        <v>1</v>
      </c>
      <c r="AA13" s="31">
        <f>IF(F13=J13,1,0)</f>
        <v>0</v>
      </c>
      <c r="AB13" s="31">
        <f>IF(D13=F13,1,0)</f>
        <v>0</v>
      </c>
      <c r="AC13" s="31">
        <f>IF(H13=J13,1,0)</f>
        <v>1</v>
      </c>
      <c r="AF13">
        <f>COUNTIF($L8:$L142,"R")</f>
        <v>75</v>
      </c>
      <c r="AG13">
        <f>COUNTIF($L8:$L142,"L")</f>
        <v>13</v>
      </c>
    </row>
    <row r="14" spans="1:33" x14ac:dyDescent="0.25">
      <c r="A14" s="17" t="s">
        <v>33</v>
      </c>
      <c r="B14" s="17">
        <v>10</v>
      </c>
      <c r="C14" s="17">
        <v>20.5</v>
      </c>
      <c r="D14" s="17" t="s">
        <v>2</v>
      </c>
      <c r="E14" s="17">
        <v>6.1</v>
      </c>
      <c r="F14" s="17" t="s">
        <v>2</v>
      </c>
      <c r="G14" s="17">
        <v>6.58</v>
      </c>
      <c r="H14" s="17" t="s">
        <v>2</v>
      </c>
      <c r="I14" s="17">
        <v>3.98</v>
      </c>
      <c r="J14" s="17" t="s">
        <v>2</v>
      </c>
      <c r="K14" s="17">
        <v>3.87</v>
      </c>
      <c r="L14" s="17" t="s">
        <v>2</v>
      </c>
      <c r="M14" s="18" t="s">
        <v>32</v>
      </c>
      <c r="O14" s="1">
        <f t="shared" ref="O14:O17" si="8">IF(L14="R",IF(AND($L14="R",$D14="R"),1,0)+IF(AND($L14="R",$F14="R"),1,0)+IF(AND($L14="R",$H14="R"),1,0)+IF(AND($L14="R",$J14="R"),1,0),"")</f>
        <v>4</v>
      </c>
      <c r="P14" s="1">
        <f t="shared" ref="P14:P17" si="9">IF(L14="R",IF(AND($L14="R",$D14="L"),1,0)+IF(AND($L14="R",$F14="L"),1,0)+IF(AND($L14="R",$H14="L"),1,0)+IF(AND($L14="R",$J14="L"),1,0),"")</f>
        <v>0</v>
      </c>
      <c r="Q14" s="12" t="str">
        <f t="shared" ref="Q14:Q17" si="10">IF(L14="L",IF(AND($L14="L",$D14="R"),1,0)+IF(AND($L14="L",$F14="R"),1,0)+IF(AND($L14="L",$H14="R"),1,0)+IF(AND($L14="L",$J14="R"),1,0),"")</f>
        <v/>
      </c>
      <c r="R14" s="12" t="str">
        <f t="shared" ref="R14:R17" si="11">IF(L14="L",IF(AND($L14="L",$D14="L"),1,0)+IF(AND($L14="L",$F14="L"),1,0)+IF(AND($L14="L",$H14="L"),1,0)+IF(AND($L14="L",$J14="L"),1,0),"")</f>
        <v/>
      </c>
      <c r="S14">
        <f t="shared" si="2"/>
        <v>4</v>
      </c>
      <c r="U14" s="19">
        <f t="shared" si="4"/>
        <v>0.33606557377049184</v>
      </c>
      <c r="V14" s="19">
        <f t="shared" si="5"/>
        <v>0.31155015197568386</v>
      </c>
      <c r="W14" s="19">
        <f t="shared" si="6"/>
        <v>0.51507537688442218</v>
      </c>
      <c r="X14" s="19">
        <f t="shared" si="7"/>
        <v>0.52971576227390182</v>
      </c>
      <c r="Z14" s="31">
        <f t="shared" ref="Z14:Z17" si="12">IF(D14=H14,1,0)</f>
        <v>1</v>
      </c>
      <c r="AA14" s="31">
        <f t="shared" ref="AA14:AA17" si="13">IF(F14=J14,1,0)</f>
        <v>1</v>
      </c>
      <c r="AB14" s="31">
        <f t="shared" ref="AB14:AB17" si="14">IF(D14=F14,1,0)</f>
        <v>1</v>
      </c>
      <c r="AC14" s="31">
        <f t="shared" ref="AC14:AC17" si="15">IF(H14=J14,1,0)</f>
        <v>1</v>
      </c>
    </row>
    <row r="15" spans="1:33" x14ac:dyDescent="0.25">
      <c r="A15" s="17" t="s">
        <v>34</v>
      </c>
      <c r="B15" s="17">
        <v>10</v>
      </c>
      <c r="C15" s="17">
        <v>20.5</v>
      </c>
      <c r="D15" s="17" t="s">
        <v>2</v>
      </c>
      <c r="E15" s="17">
        <v>5.49</v>
      </c>
      <c r="F15" s="17" t="s">
        <v>3</v>
      </c>
      <c r="G15" s="17">
        <v>5.66</v>
      </c>
      <c r="H15" s="17" t="s">
        <v>2</v>
      </c>
      <c r="I15" s="17">
        <v>3.29</v>
      </c>
      <c r="J15" s="17" t="s">
        <v>2</v>
      </c>
      <c r="K15" s="17">
        <v>3.11</v>
      </c>
      <c r="L15" s="17" t="s">
        <v>2</v>
      </c>
      <c r="M15" s="18" t="s">
        <v>32</v>
      </c>
      <c r="O15" s="1">
        <f t="shared" si="8"/>
        <v>3</v>
      </c>
      <c r="P15" s="1">
        <f t="shared" si="9"/>
        <v>1</v>
      </c>
      <c r="Q15" s="12" t="str">
        <f t="shared" si="10"/>
        <v/>
      </c>
      <c r="R15" s="12" t="str">
        <f t="shared" si="11"/>
        <v/>
      </c>
      <c r="S15">
        <f t="shared" si="2"/>
        <v>4</v>
      </c>
      <c r="U15" s="19">
        <f t="shared" si="4"/>
        <v>0.37340619307832418</v>
      </c>
      <c r="V15" s="19">
        <f t="shared" si="5"/>
        <v>0.36219081272084808</v>
      </c>
      <c r="W15" s="19">
        <f t="shared" si="6"/>
        <v>0.62310030395136773</v>
      </c>
      <c r="X15" s="19">
        <f t="shared" si="7"/>
        <v>0.65916398713826363</v>
      </c>
      <c r="Z15" s="31">
        <f t="shared" si="12"/>
        <v>1</v>
      </c>
      <c r="AA15" s="31">
        <f t="shared" si="13"/>
        <v>0</v>
      </c>
      <c r="AB15" s="31">
        <f t="shared" si="14"/>
        <v>0</v>
      </c>
      <c r="AC15" s="31">
        <f t="shared" si="15"/>
        <v>1</v>
      </c>
    </row>
    <row r="16" spans="1:33" x14ac:dyDescent="0.25">
      <c r="A16" s="17" t="s">
        <v>35</v>
      </c>
      <c r="B16" s="17">
        <v>10</v>
      </c>
      <c r="C16" s="17">
        <v>20.5</v>
      </c>
      <c r="D16" s="17" t="s">
        <v>3</v>
      </c>
      <c r="E16" s="17">
        <v>6.04</v>
      </c>
      <c r="F16" s="17" t="s">
        <v>2</v>
      </c>
      <c r="G16" s="17">
        <v>5.8</v>
      </c>
      <c r="H16" s="17" t="s">
        <v>3</v>
      </c>
      <c r="I16" s="17">
        <v>3.34</v>
      </c>
      <c r="J16" s="17" t="s">
        <v>3</v>
      </c>
      <c r="K16" s="17">
        <v>3.41</v>
      </c>
      <c r="L16" s="17" t="s">
        <v>2</v>
      </c>
      <c r="M16" s="18" t="s">
        <v>32</v>
      </c>
      <c r="O16" s="1">
        <f t="shared" si="8"/>
        <v>1</v>
      </c>
      <c r="P16" s="1">
        <f t="shared" si="9"/>
        <v>3</v>
      </c>
      <c r="Q16" s="12" t="str">
        <f t="shared" si="10"/>
        <v/>
      </c>
      <c r="R16" s="12" t="str">
        <f t="shared" si="11"/>
        <v/>
      </c>
      <c r="S16">
        <f t="shared" si="2"/>
        <v>4</v>
      </c>
      <c r="U16" s="19">
        <f t="shared" si="4"/>
        <v>0.33940397350993379</v>
      </c>
      <c r="V16" s="19">
        <f t="shared" si="5"/>
        <v>0.35344827586206895</v>
      </c>
      <c r="W16" s="19">
        <f t="shared" si="6"/>
        <v>0.61377245508982037</v>
      </c>
      <c r="X16" s="19">
        <f t="shared" si="7"/>
        <v>0.60117302052785926</v>
      </c>
      <c r="Z16" s="31">
        <f t="shared" si="12"/>
        <v>1</v>
      </c>
      <c r="AA16" s="31">
        <f t="shared" si="13"/>
        <v>0</v>
      </c>
      <c r="AB16" s="31">
        <f t="shared" si="14"/>
        <v>0</v>
      </c>
      <c r="AC16" s="31">
        <f t="shared" si="15"/>
        <v>1</v>
      </c>
    </row>
    <row r="17" spans="1:29" x14ac:dyDescent="0.25">
      <c r="A17" s="17" t="s">
        <v>36</v>
      </c>
      <c r="B17" s="17">
        <v>10</v>
      </c>
      <c r="C17" s="17">
        <v>20.5</v>
      </c>
      <c r="D17" s="17" t="s">
        <v>2</v>
      </c>
      <c r="E17" s="17">
        <v>6.12</v>
      </c>
      <c r="F17" s="17" t="s">
        <v>2</v>
      </c>
      <c r="G17" s="17">
        <v>6.2</v>
      </c>
      <c r="H17" s="17" t="s">
        <v>2</v>
      </c>
      <c r="I17" s="17">
        <v>3.67</v>
      </c>
      <c r="J17" s="17" t="s">
        <v>3</v>
      </c>
      <c r="K17" s="17">
        <v>3.53</v>
      </c>
      <c r="L17" s="17" t="s">
        <v>2</v>
      </c>
      <c r="M17" s="18" t="s">
        <v>32</v>
      </c>
      <c r="O17" s="1">
        <f t="shared" si="8"/>
        <v>3</v>
      </c>
      <c r="P17" s="1">
        <f t="shared" si="9"/>
        <v>1</v>
      </c>
      <c r="Q17" s="12" t="str">
        <f t="shared" si="10"/>
        <v/>
      </c>
      <c r="R17" s="12" t="str">
        <f t="shared" si="11"/>
        <v/>
      </c>
      <c r="S17">
        <f t="shared" si="2"/>
        <v>4</v>
      </c>
      <c r="U17" s="19">
        <f t="shared" si="4"/>
        <v>0.33496732026143788</v>
      </c>
      <c r="V17" s="19">
        <f t="shared" si="5"/>
        <v>0.33064516129032256</v>
      </c>
      <c r="W17" s="19">
        <f t="shared" si="6"/>
        <v>0.55858310626703001</v>
      </c>
      <c r="X17" s="19">
        <f t="shared" si="7"/>
        <v>0.58073654390934848</v>
      </c>
      <c r="Z17" s="31">
        <f t="shared" si="12"/>
        <v>1</v>
      </c>
      <c r="AA17" s="31">
        <f t="shared" si="13"/>
        <v>0</v>
      </c>
      <c r="AB17" s="31">
        <f t="shared" si="14"/>
        <v>1</v>
      </c>
      <c r="AC17" s="31">
        <f t="shared" si="15"/>
        <v>0</v>
      </c>
    </row>
    <row r="18" spans="1:29" x14ac:dyDescent="0.25">
      <c r="A18" s="14">
        <v>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 t="s">
        <v>37</v>
      </c>
      <c r="Q18" s="12"/>
      <c r="R18" s="12"/>
      <c r="U18" s="16"/>
      <c r="V18" s="16"/>
      <c r="W18" s="16"/>
      <c r="X18" s="16"/>
    </row>
    <row r="19" spans="1:29" x14ac:dyDescent="0.25">
      <c r="A19" s="14">
        <v>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 t="s">
        <v>37</v>
      </c>
      <c r="Q19" s="12"/>
      <c r="R19" s="12"/>
      <c r="U19" s="16"/>
      <c r="V19" s="16"/>
      <c r="W19" s="16"/>
      <c r="X19" s="16"/>
    </row>
    <row r="20" spans="1:29" x14ac:dyDescent="0.25">
      <c r="A20" s="14">
        <v>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 t="s">
        <v>37</v>
      </c>
      <c r="Q20" s="12"/>
      <c r="R20" s="12"/>
      <c r="U20" s="16"/>
      <c r="V20" s="16"/>
      <c r="W20" s="16"/>
      <c r="X20" s="16"/>
    </row>
    <row r="21" spans="1:29" x14ac:dyDescent="0.25">
      <c r="A21" s="14">
        <v>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 t="s">
        <v>37</v>
      </c>
      <c r="Q21" s="12"/>
      <c r="R21" s="12"/>
      <c r="U21" s="16"/>
      <c r="V21" s="16"/>
      <c r="W21" s="16"/>
      <c r="X21" s="16"/>
    </row>
    <row r="22" spans="1:29" x14ac:dyDescent="0.25">
      <c r="A22" s="14">
        <v>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5" t="s">
        <v>37</v>
      </c>
      <c r="Q22" s="12"/>
      <c r="R22" s="12"/>
      <c r="U22" s="16"/>
      <c r="V22" s="16"/>
      <c r="W22" s="16"/>
      <c r="X22" s="16"/>
    </row>
    <row r="23" spans="1:29" x14ac:dyDescent="0.25">
      <c r="A23" s="17">
        <v>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 t="s">
        <v>38</v>
      </c>
      <c r="Q23" s="12"/>
      <c r="R23" s="12"/>
      <c r="U23" s="13"/>
      <c r="V23" s="13"/>
      <c r="W23" s="13"/>
      <c r="X23" s="13"/>
    </row>
    <row r="24" spans="1:29" x14ac:dyDescent="0.25">
      <c r="A24" s="17">
        <v>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 t="s">
        <v>38</v>
      </c>
      <c r="Q24" s="12"/>
      <c r="R24" s="12"/>
      <c r="U24" s="13"/>
      <c r="V24" s="13"/>
      <c r="W24" s="13"/>
      <c r="X24" s="13"/>
    </row>
    <row r="25" spans="1:29" x14ac:dyDescent="0.25">
      <c r="A25" s="17">
        <v>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 t="s">
        <v>38</v>
      </c>
      <c r="Q25" s="12"/>
      <c r="R25" s="12"/>
      <c r="U25" s="13"/>
      <c r="V25" s="13"/>
      <c r="W25" s="13"/>
      <c r="X25" s="13"/>
    </row>
    <row r="26" spans="1:29" x14ac:dyDescent="0.25">
      <c r="A26" s="17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 t="s">
        <v>38</v>
      </c>
      <c r="Q26" s="12"/>
      <c r="R26" s="12"/>
      <c r="U26" s="13"/>
      <c r="V26" s="13"/>
      <c r="W26" s="13"/>
      <c r="X26" s="13"/>
    </row>
    <row r="27" spans="1:29" x14ac:dyDescent="0.25">
      <c r="A27" s="17">
        <v>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 t="s">
        <v>38</v>
      </c>
      <c r="Q27" s="12"/>
      <c r="R27" s="12"/>
      <c r="U27" s="13"/>
      <c r="V27" s="13"/>
      <c r="W27" s="13"/>
      <c r="X27" s="13"/>
    </row>
    <row r="28" spans="1:29" x14ac:dyDescent="0.25">
      <c r="A28" s="14">
        <v>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 t="s">
        <v>39</v>
      </c>
      <c r="Q28" s="12"/>
      <c r="R28" s="12"/>
      <c r="U28" s="16"/>
      <c r="V28" s="16"/>
      <c r="W28" s="16"/>
      <c r="X28" s="16"/>
    </row>
    <row r="29" spans="1:29" x14ac:dyDescent="0.25">
      <c r="A29" s="14">
        <v>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 t="s">
        <v>39</v>
      </c>
      <c r="Q29" s="12"/>
      <c r="R29" s="12"/>
      <c r="U29" s="16"/>
      <c r="V29" s="16"/>
      <c r="W29" s="16"/>
      <c r="X29" s="16"/>
    </row>
    <row r="30" spans="1:29" x14ac:dyDescent="0.25">
      <c r="A30" s="14">
        <v>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 t="s">
        <v>39</v>
      </c>
      <c r="Q30" s="12"/>
      <c r="R30" s="12"/>
      <c r="U30" s="16"/>
      <c r="V30" s="16"/>
      <c r="W30" s="16"/>
      <c r="X30" s="16"/>
    </row>
    <row r="31" spans="1:29" x14ac:dyDescent="0.25">
      <c r="A31" s="14">
        <v>4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 t="s">
        <v>39</v>
      </c>
      <c r="Q31" s="12"/>
      <c r="R31" s="12"/>
      <c r="U31" s="16"/>
      <c r="V31" s="16"/>
      <c r="W31" s="16"/>
      <c r="X31" s="16"/>
    </row>
    <row r="32" spans="1:29" x14ac:dyDescent="0.25">
      <c r="A32" s="14">
        <v>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 t="s">
        <v>39</v>
      </c>
      <c r="Q32" s="12"/>
      <c r="R32" s="12"/>
      <c r="U32" s="16"/>
      <c r="V32" s="16"/>
      <c r="W32" s="16"/>
      <c r="X32" s="16"/>
    </row>
    <row r="33" spans="1:29" x14ac:dyDescent="0.25">
      <c r="A33" s="17" t="s">
        <v>40</v>
      </c>
      <c r="B33" s="17">
        <v>14</v>
      </c>
      <c r="C33" s="17">
        <v>15</v>
      </c>
      <c r="D33" s="17" t="s">
        <v>3</v>
      </c>
      <c r="E33" s="17">
        <v>7.46</v>
      </c>
      <c r="F33" s="17" t="s">
        <v>2</v>
      </c>
      <c r="G33" s="17">
        <v>8.9</v>
      </c>
      <c r="H33" s="17" t="s">
        <v>3</v>
      </c>
      <c r="I33" s="17">
        <v>4.01</v>
      </c>
      <c r="J33" s="17" t="s">
        <v>2</v>
      </c>
      <c r="K33" s="17">
        <v>4.7</v>
      </c>
      <c r="L33" s="17" t="s">
        <v>2</v>
      </c>
      <c r="M33" s="17" t="s">
        <v>41</v>
      </c>
      <c r="O33" s="1">
        <f>IF(L33="R",IF(AND($L33="R",$D33="R"),1,0)+IF(AND($L33="R",$F33="R"),1,0)+IF(AND($L33="R",$H33="R"),1,0)+IF(AND($L33="R",$J33="R"),1,0),"")</f>
        <v>2</v>
      </c>
      <c r="P33" s="1">
        <f>IF(L33="R",IF(AND($L33="R",$D33="L"),1,0)+IF(AND($L33="R",$F33="L"),1,0)+IF(AND($L33="R",$H33="L"),1,0)+IF(AND($L33="R",$J33="L"),1,0),"")</f>
        <v>2</v>
      </c>
      <c r="Q33" s="12" t="str">
        <f>IF(L33="L",IF(AND($L33="L",$D33="R"),1,0)+IF(AND($L33="L",$F33="R"),1,0)+IF(AND($L33="L",$H33="R"),1,0)+IF(AND($L33="L",$J33="R"),1,0),"")</f>
        <v/>
      </c>
      <c r="R33" s="12" t="str">
        <f>IF(L33="L",IF(AND($L33="L",$D33="L"),1,0)+IF(AND($L33="L",$F33="L"),1,0)+IF(AND($L33="L",$H33="L"),1,0)+IF(AND($L33="L",$J33="L"),1,0),"")</f>
        <v/>
      </c>
      <c r="S33">
        <f t="shared" si="2"/>
        <v>4</v>
      </c>
      <c r="U33" s="20">
        <f t="shared" si="4"/>
        <v>0.28150134048257375</v>
      </c>
      <c r="V33" s="20">
        <f t="shared" si="5"/>
        <v>0.23595505617977527</v>
      </c>
      <c r="W33" s="20">
        <f t="shared" si="6"/>
        <v>0.52369077306733169</v>
      </c>
      <c r="X33" s="20">
        <f t="shared" si="7"/>
        <v>0.44680851063829785</v>
      </c>
      <c r="Z33" s="31">
        <f>IF(D33=H33,1,0)</f>
        <v>1</v>
      </c>
      <c r="AA33" s="31">
        <f>IF(F33=J33,1,0)</f>
        <v>1</v>
      </c>
      <c r="AB33" s="31">
        <f t="shared" ref="AB33" si="16">IF(D33=F33,1,0)</f>
        <v>0</v>
      </c>
      <c r="AC33" s="31">
        <f t="shared" ref="AC33" si="17">IF(H33=J33,1,0)</f>
        <v>0</v>
      </c>
    </row>
    <row r="34" spans="1:29" x14ac:dyDescent="0.25">
      <c r="A34" s="17" t="s">
        <v>42</v>
      </c>
      <c r="B34" s="17">
        <v>14</v>
      </c>
      <c r="C34" s="17">
        <v>15</v>
      </c>
      <c r="D34" s="17" t="s">
        <v>2</v>
      </c>
      <c r="E34" s="17">
        <v>6.45</v>
      </c>
      <c r="F34" s="17" t="s">
        <v>2</v>
      </c>
      <c r="G34" s="17">
        <v>6.1</v>
      </c>
      <c r="H34" s="17" t="s">
        <v>2</v>
      </c>
      <c r="I34" s="17">
        <v>3.92</v>
      </c>
      <c r="J34" s="17" t="s">
        <v>2</v>
      </c>
      <c r="K34" s="17">
        <v>4.5999999999999996</v>
      </c>
      <c r="L34" s="17" t="s">
        <v>2</v>
      </c>
      <c r="M34" s="17" t="s">
        <v>41</v>
      </c>
      <c r="O34" s="1">
        <f t="shared" ref="O34:O36" si="18">IF(L34="R",IF(AND($L34="R",$D34="R"),1,0)+IF(AND($L34="R",$F34="R"),1,0)+IF(AND($L34="R",$H34="R"),1,0)+IF(AND($L34="R",$J34="R"),1,0),"")</f>
        <v>4</v>
      </c>
      <c r="P34" s="1">
        <f t="shared" ref="P34:P36" si="19">IF(L34="R",IF(AND($L34="R",$D34="L"),1,0)+IF(AND($L34="R",$F34="L"),1,0)+IF(AND($L34="R",$H34="L"),1,0)+IF(AND($L34="R",$J34="L"),1,0),"")</f>
        <v>0</v>
      </c>
      <c r="Q34" s="12" t="str">
        <f t="shared" ref="Q34:Q36" si="20">IF(L34="L",IF(AND($L34="L",$D34="R"),1,0)+IF(AND($L34="L",$F34="R"),1,0)+IF(AND($L34="L",$H34="R"),1,0)+IF(AND($L34="L",$J34="R"),1,0),"")</f>
        <v/>
      </c>
      <c r="R34" s="12" t="str">
        <f t="shared" ref="R34:R36" si="21">IF(L34="L",IF(AND($L34="L",$D34="L"),1,0)+IF(AND($L34="L",$F34="L"),1,0)+IF(AND($L34="L",$H34="L"),1,0)+IF(AND($L34="L",$J34="L"),1,0),"")</f>
        <v/>
      </c>
      <c r="S34">
        <f t="shared" si="2"/>
        <v>4</v>
      </c>
      <c r="U34" s="20">
        <f t="shared" si="4"/>
        <v>0.32558139534883723</v>
      </c>
      <c r="V34" s="20">
        <f t="shared" si="5"/>
        <v>0.34426229508196726</v>
      </c>
      <c r="W34" s="20">
        <f t="shared" si="6"/>
        <v>0.5357142857142857</v>
      </c>
      <c r="X34" s="20">
        <f t="shared" si="7"/>
        <v>0.45652173913043481</v>
      </c>
      <c r="Z34" s="31">
        <f t="shared" ref="Z34:Z36" si="22">IF(D34=H34,1,0)</f>
        <v>1</v>
      </c>
      <c r="AA34" s="31">
        <f t="shared" ref="AA34:AA36" si="23">IF(F34=J34,1,0)</f>
        <v>1</v>
      </c>
      <c r="AB34" s="31">
        <f t="shared" ref="AB34:AB36" si="24">IF(D34=F34,1,0)</f>
        <v>1</v>
      </c>
      <c r="AC34" s="31">
        <f t="shared" ref="AC34:AC36" si="25">IF(H34=J34,1,0)</f>
        <v>1</v>
      </c>
    </row>
    <row r="35" spans="1:29" x14ac:dyDescent="0.25">
      <c r="A35" s="17" t="s">
        <v>43</v>
      </c>
      <c r="B35" s="17">
        <v>14</v>
      </c>
      <c r="C35" s="21">
        <v>15</v>
      </c>
      <c r="D35" s="17" t="s">
        <v>3</v>
      </c>
      <c r="E35" s="17">
        <v>5.36</v>
      </c>
      <c r="F35" s="17" t="s">
        <v>3</v>
      </c>
      <c r="G35" s="17">
        <v>4.55</v>
      </c>
      <c r="H35" s="17" t="s">
        <v>2</v>
      </c>
      <c r="I35" s="17">
        <v>3.54</v>
      </c>
      <c r="J35" s="17" t="s">
        <v>2</v>
      </c>
      <c r="K35" s="17">
        <v>3.8</v>
      </c>
      <c r="L35" s="17" t="s">
        <v>2</v>
      </c>
      <c r="M35" s="17" t="s">
        <v>41</v>
      </c>
      <c r="O35" s="1">
        <f t="shared" si="18"/>
        <v>2</v>
      </c>
      <c r="P35" s="1">
        <f t="shared" si="19"/>
        <v>2</v>
      </c>
      <c r="Q35" s="12" t="str">
        <f t="shared" si="20"/>
        <v/>
      </c>
      <c r="R35" s="12" t="str">
        <f t="shared" si="21"/>
        <v/>
      </c>
      <c r="S35">
        <f t="shared" si="2"/>
        <v>4</v>
      </c>
      <c r="U35" s="20">
        <f t="shared" si="4"/>
        <v>0.39179104477611937</v>
      </c>
      <c r="V35" s="20">
        <f t="shared" si="5"/>
        <v>0.46153846153846151</v>
      </c>
      <c r="W35" s="20">
        <f t="shared" si="6"/>
        <v>0.59322033898305082</v>
      </c>
      <c r="X35" s="20">
        <f t="shared" si="7"/>
        <v>0.55263157894736847</v>
      </c>
      <c r="Z35" s="31">
        <f t="shared" si="22"/>
        <v>0</v>
      </c>
      <c r="AA35" s="31">
        <f t="shared" si="23"/>
        <v>0</v>
      </c>
      <c r="AB35" s="31">
        <f t="shared" si="24"/>
        <v>1</v>
      </c>
      <c r="AC35" s="31">
        <f t="shared" si="25"/>
        <v>1</v>
      </c>
    </row>
    <row r="36" spans="1:29" x14ac:dyDescent="0.25">
      <c r="A36" s="17" t="s">
        <v>44</v>
      </c>
      <c r="B36" s="17">
        <v>14</v>
      </c>
      <c r="C36" s="21">
        <v>15</v>
      </c>
      <c r="D36" s="17" t="s">
        <v>3</v>
      </c>
      <c r="E36" s="17">
        <v>5.72</v>
      </c>
      <c r="F36" s="17" t="s">
        <v>2</v>
      </c>
      <c r="G36" s="17">
        <v>5.87</v>
      </c>
      <c r="H36" s="17" t="s">
        <v>3</v>
      </c>
      <c r="I36" s="17">
        <v>2.76</v>
      </c>
      <c r="J36" s="17" t="s">
        <v>3</v>
      </c>
      <c r="K36" s="17">
        <v>3.6</v>
      </c>
      <c r="L36" s="17" t="s">
        <v>2</v>
      </c>
      <c r="M36" s="17" t="s">
        <v>41</v>
      </c>
      <c r="O36" s="1">
        <f t="shared" si="18"/>
        <v>1</v>
      </c>
      <c r="P36" s="1">
        <f t="shared" si="19"/>
        <v>3</v>
      </c>
      <c r="Q36" s="12" t="str">
        <f t="shared" si="20"/>
        <v/>
      </c>
      <c r="R36" s="12" t="str">
        <f t="shared" si="21"/>
        <v/>
      </c>
      <c r="S36">
        <f t="shared" si="2"/>
        <v>4</v>
      </c>
      <c r="U36" s="20">
        <f t="shared" si="4"/>
        <v>0.36713286713286714</v>
      </c>
      <c r="V36" s="20">
        <f t="shared" si="5"/>
        <v>0.35775127768313458</v>
      </c>
      <c r="W36" s="20">
        <f t="shared" si="6"/>
        <v>0.76086956521739135</v>
      </c>
      <c r="X36" s="20">
        <f t="shared" si="7"/>
        <v>0.58333333333333326</v>
      </c>
      <c r="Z36" s="31">
        <f t="shared" si="22"/>
        <v>1</v>
      </c>
      <c r="AA36" s="31">
        <f t="shared" si="23"/>
        <v>0</v>
      </c>
      <c r="AB36" s="31">
        <f t="shared" si="24"/>
        <v>0</v>
      </c>
      <c r="AC36" s="31">
        <f t="shared" si="25"/>
        <v>1</v>
      </c>
    </row>
    <row r="37" spans="1:29" x14ac:dyDescent="0.25">
      <c r="A37" s="17">
        <v>5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 t="s">
        <v>41</v>
      </c>
      <c r="Q37" s="12"/>
      <c r="R37" s="12"/>
      <c r="U37" s="20"/>
      <c r="V37" s="20"/>
      <c r="W37" s="20"/>
      <c r="X37" s="20"/>
      <c r="Z37" s="31"/>
      <c r="AA37" s="31"/>
    </row>
    <row r="38" spans="1:29" x14ac:dyDescent="0.25">
      <c r="A38" s="14" t="s">
        <v>45</v>
      </c>
      <c r="B38" s="14">
        <v>10</v>
      </c>
      <c r="C38" s="14">
        <v>18</v>
      </c>
      <c r="D38" s="14" t="s">
        <v>2</v>
      </c>
      <c r="E38" s="14">
        <v>4.34</v>
      </c>
      <c r="F38" s="14" t="s">
        <v>3</v>
      </c>
      <c r="G38" s="14">
        <v>4.9400000000000004</v>
      </c>
      <c r="H38" s="14" t="s">
        <v>2</v>
      </c>
      <c r="I38" s="14">
        <v>2.83</v>
      </c>
      <c r="J38" s="14" t="s">
        <v>3</v>
      </c>
      <c r="K38" s="14">
        <v>2.9</v>
      </c>
      <c r="L38" s="14" t="s">
        <v>2</v>
      </c>
      <c r="M38" s="14" t="s">
        <v>46</v>
      </c>
      <c r="O38" s="1">
        <f>IF(L38="R",IF(AND($L38="R",$D38="R"),1,0)+IF(AND($L38="R",$F38="R"),1,0)+IF(AND($L38="R",$H38="R"),1,0)+IF(AND($L38="R",$J38="R"),1,0),"")</f>
        <v>2</v>
      </c>
      <c r="P38" s="1">
        <f>IF(L38="R",IF(AND($L38="R",$D38="L"),1,0)+IF(AND($L38="R",$F38="L"),1,0)+IF(AND($L38="R",$H38="L"),1,0)+IF(AND($L38="R",$J38="L"),1,0),"")</f>
        <v>2</v>
      </c>
      <c r="Q38" s="12" t="str">
        <f>IF(L38="L",IF(AND($L38="L",$D38="R"),1,0)+IF(AND($L38="L",$F38="R"),1,0)+IF(AND($L38="L",$H38="R"),1,0)+IF(AND($L38="L",$J38="R"),1,0),"")</f>
        <v/>
      </c>
      <c r="R38" s="12" t="str">
        <f>IF(L38="L",IF(AND($L38="L",$D38="L"),1,0)+IF(AND($L38="L",$F38="L"),1,0)+IF(AND($L38="L",$H38="L"),1,0)+IF(AND($L38="L",$J38="L"),1,0),"")</f>
        <v/>
      </c>
      <c r="S38">
        <f t="shared" si="2"/>
        <v>4</v>
      </c>
      <c r="U38" s="16">
        <f t="shared" si="4"/>
        <v>0.41474654377880182</v>
      </c>
      <c r="V38" s="16">
        <f t="shared" si="5"/>
        <v>0.36437246963562747</v>
      </c>
      <c r="W38" s="16">
        <f t="shared" si="6"/>
        <v>0.63604240282685509</v>
      </c>
      <c r="X38" s="16">
        <f t="shared" si="7"/>
        <v>0.62068965517241381</v>
      </c>
      <c r="Z38" s="31">
        <f>IF(D38=H38,1,0)</f>
        <v>1</v>
      </c>
      <c r="AA38" s="31">
        <f>IF(F38=J38,1,0)</f>
        <v>1</v>
      </c>
      <c r="AB38" s="31">
        <f t="shared" ref="AB38" si="26">IF(D38=F38,1,0)</f>
        <v>0</v>
      </c>
      <c r="AC38" s="31">
        <f t="shared" ref="AC38" si="27">IF(H38=J38,1,0)</f>
        <v>0</v>
      </c>
    </row>
    <row r="39" spans="1:29" x14ac:dyDescent="0.25">
      <c r="A39" s="14" t="s">
        <v>47</v>
      </c>
      <c r="B39" s="14">
        <v>10</v>
      </c>
      <c r="C39" s="14">
        <v>18</v>
      </c>
      <c r="D39" s="14" t="s">
        <v>2</v>
      </c>
      <c r="E39" s="14">
        <v>4.8499999999999996</v>
      </c>
      <c r="F39" s="14" t="s">
        <v>2</v>
      </c>
      <c r="G39" s="14">
        <v>4.46</v>
      </c>
      <c r="H39" s="14" t="s">
        <v>2</v>
      </c>
      <c r="I39" s="14">
        <v>2.67</v>
      </c>
      <c r="J39" s="14" t="s">
        <v>2</v>
      </c>
      <c r="K39" s="14">
        <v>2.2999999999999998</v>
      </c>
      <c r="L39" s="14" t="s">
        <v>3</v>
      </c>
      <c r="M39" s="14" t="s">
        <v>46</v>
      </c>
      <c r="O39" s="1" t="str">
        <f t="shared" ref="O39:O41" si="28">IF(L39="R",IF(AND($L39="R",$D39="R"),1,0)+IF(AND($L39="R",$F39="R"),1,0)+IF(AND($L39="R",$H39="R"),1,0)+IF(AND($L39="R",$J39="R"),1,0),"")</f>
        <v/>
      </c>
      <c r="P39" s="1" t="str">
        <f t="shared" ref="P39:P41" si="29">IF(L39="R",IF(AND($L39="R",$D39="L"),1,0)+IF(AND($L39="R",$F39="L"),1,0)+IF(AND($L39="R",$H39="L"),1,0)+IF(AND($L39="R",$J39="L"),1,0),"")</f>
        <v/>
      </c>
      <c r="Q39" s="12">
        <f t="shared" ref="Q39:Q41" si="30">IF(L39="L",IF(AND($L39="L",$D39="R"),1,0)+IF(AND($L39="L",$F39="R"),1,0)+IF(AND($L39="L",$H39="R"),1,0)+IF(AND($L39="L",$J39="R"),1,0),"")</f>
        <v>4</v>
      </c>
      <c r="R39" s="12">
        <f t="shared" ref="R39:R41" si="31">IF(L39="L",IF(AND($L39="L",$D39="L"),1,0)+IF(AND($L39="L",$F39="L"),1,0)+IF(AND($L39="L",$H39="L"),1,0)+IF(AND($L39="L",$J39="L"),1,0),"")</f>
        <v>0</v>
      </c>
      <c r="S39">
        <f t="shared" si="2"/>
        <v>4</v>
      </c>
      <c r="U39" s="16">
        <f t="shared" si="4"/>
        <v>0.37113402061855671</v>
      </c>
      <c r="V39" s="16">
        <f t="shared" si="5"/>
        <v>0.40358744394618834</v>
      </c>
      <c r="W39" s="16">
        <f t="shared" si="6"/>
        <v>0.67415730337078661</v>
      </c>
      <c r="X39" s="16">
        <f t="shared" si="7"/>
        <v>0.78260869565217395</v>
      </c>
      <c r="Z39" s="31">
        <f t="shared" ref="Z39" si="32">IF(D39=H39,1,0)</f>
        <v>1</v>
      </c>
      <c r="AA39" s="31">
        <f t="shared" ref="AA39" si="33">IF(F39=J39,1,0)</f>
        <v>1</v>
      </c>
      <c r="AB39" s="31">
        <f t="shared" ref="AB39" si="34">IF(D39=F39,1,0)</f>
        <v>1</v>
      </c>
      <c r="AC39" s="31">
        <f t="shared" ref="AC39" si="35">IF(H39=J39,1,0)</f>
        <v>1</v>
      </c>
    </row>
    <row r="40" spans="1:29" x14ac:dyDescent="0.25">
      <c r="A40" s="14" t="s">
        <v>48</v>
      </c>
      <c r="B40" s="14">
        <v>10</v>
      </c>
      <c r="C40" s="14">
        <v>18</v>
      </c>
      <c r="D40" s="14" t="s">
        <v>3</v>
      </c>
      <c r="E40" s="14">
        <v>4.08</v>
      </c>
      <c r="F40" s="14" t="s">
        <v>2</v>
      </c>
      <c r="G40" s="14">
        <v>4.21</v>
      </c>
      <c r="H40" s="14" t="s">
        <v>3</v>
      </c>
      <c r="I40" s="14">
        <v>2.33</v>
      </c>
      <c r="J40" s="14" t="s">
        <v>3</v>
      </c>
      <c r="K40" s="14">
        <v>2.23</v>
      </c>
      <c r="L40" s="14" t="s">
        <v>3</v>
      </c>
      <c r="M40" s="14" t="s">
        <v>46</v>
      </c>
      <c r="O40" s="1" t="str">
        <f t="shared" si="28"/>
        <v/>
      </c>
      <c r="P40" s="1" t="str">
        <f t="shared" si="29"/>
        <v/>
      </c>
      <c r="Q40" s="12">
        <f t="shared" si="30"/>
        <v>1</v>
      </c>
      <c r="R40" s="12">
        <f t="shared" si="31"/>
        <v>3</v>
      </c>
      <c r="S40">
        <f t="shared" si="2"/>
        <v>4</v>
      </c>
      <c r="U40" s="16">
        <f t="shared" si="4"/>
        <v>0.44117647058823528</v>
      </c>
      <c r="V40" s="16">
        <f t="shared" si="5"/>
        <v>0.4275534441805226</v>
      </c>
      <c r="W40" s="16">
        <f t="shared" si="6"/>
        <v>0.77253218884120178</v>
      </c>
      <c r="X40" s="16">
        <f t="shared" si="7"/>
        <v>0.80717488789237668</v>
      </c>
    </row>
    <row r="41" spans="1:29" x14ac:dyDescent="0.25">
      <c r="A41" s="14" t="s">
        <v>49</v>
      </c>
      <c r="B41" s="14">
        <v>10</v>
      </c>
      <c r="C41" s="14">
        <v>18</v>
      </c>
      <c r="D41" s="14" t="s">
        <v>2</v>
      </c>
      <c r="E41" s="14">
        <v>5.4</v>
      </c>
      <c r="F41" s="14" t="s">
        <v>2</v>
      </c>
      <c r="G41" s="14">
        <v>5.81</v>
      </c>
      <c r="H41" s="14" t="s">
        <v>2</v>
      </c>
      <c r="I41" s="14">
        <v>3.41</v>
      </c>
      <c r="J41" s="14" t="s">
        <v>2</v>
      </c>
      <c r="K41" s="14">
        <v>3.56</v>
      </c>
      <c r="L41" s="14" t="s">
        <v>2</v>
      </c>
      <c r="M41" s="14" t="s">
        <v>46</v>
      </c>
      <c r="O41" s="1">
        <f t="shared" si="28"/>
        <v>4</v>
      </c>
      <c r="P41" s="1">
        <f t="shared" si="29"/>
        <v>0</v>
      </c>
      <c r="Q41" s="12" t="str">
        <f t="shared" si="30"/>
        <v/>
      </c>
      <c r="R41" s="12" t="str">
        <f t="shared" si="31"/>
        <v/>
      </c>
      <c r="S41">
        <f t="shared" si="2"/>
        <v>4</v>
      </c>
      <c r="U41" s="16">
        <f t="shared" si="4"/>
        <v>0.33333333333333326</v>
      </c>
      <c r="V41" s="16">
        <f t="shared" si="5"/>
        <v>0.3098106712564544</v>
      </c>
      <c r="W41" s="16">
        <f t="shared" si="6"/>
        <v>0.52785923753665687</v>
      </c>
      <c r="X41" s="16">
        <f t="shared" si="7"/>
        <v>0.5056179775280899</v>
      </c>
    </row>
    <row r="42" spans="1:29" x14ac:dyDescent="0.25">
      <c r="A42" s="14" t="s">
        <v>50</v>
      </c>
      <c r="B42" s="14">
        <v>10</v>
      </c>
      <c r="C42" s="14">
        <v>18</v>
      </c>
      <c r="D42" s="14" t="s">
        <v>3</v>
      </c>
      <c r="E42" s="14">
        <v>5.04</v>
      </c>
      <c r="F42" s="14" t="s">
        <v>2</v>
      </c>
      <c r="G42" s="14">
        <v>4.45</v>
      </c>
      <c r="H42" s="14" t="s">
        <v>2</v>
      </c>
      <c r="I42" s="14">
        <v>2.76</v>
      </c>
      <c r="J42" s="14" t="s">
        <v>3</v>
      </c>
      <c r="K42" s="14">
        <v>2.41</v>
      </c>
      <c r="L42" s="14" t="s">
        <v>2</v>
      </c>
      <c r="M42" s="14" t="s">
        <v>46</v>
      </c>
      <c r="O42" s="1">
        <f>IF(L42="R",IF(AND($L42="R",$D42="R"),1,0)+IF(AND($L42="R",$F42="R"),1,0)+IF(AND($L42="R",$H42="R"),1,0)+IF(AND($L42="R",$J42="R"),1,0),"")</f>
        <v>2</v>
      </c>
      <c r="P42" s="1">
        <f>IF(L42="R",IF(AND($L42="R",$D42="L"),1,0)+IF(AND($L42="R",$F42="L"),1,0)+IF(AND($L42="R",$H42="L"),1,0)+IF(AND($L42="R",$J42="L"),1,0),"")</f>
        <v>2</v>
      </c>
      <c r="Q42" s="12" t="str">
        <f>IF(L42="L",IF(AND($L42="L",$D42="R"),1,0)+IF(AND($L42="L",$F42="R"),1,0)+IF(AND($L42="L",$H42="R"),1,0)+IF(AND($L42="L",$J42="R"),1,0),"")</f>
        <v/>
      </c>
      <c r="R42" s="12" t="str">
        <f>IF(L42="L",IF(AND($L42="L",$D42="L"),1,0)+IF(AND($L42="L",$F42="L"),1,0)+IF(AND($L42="L",$H42="L"),1,0)+IF(AND($L42="L",$J42="L"),1,0),"")</f>
        <v/>
      </c>
      <c r="S42">
        <f t="shared" si="2"/>
        <v>4</v>
      </c>
      <c r="U42" s="16">
        <f t="shared" si="4"/>
        <v>0.35714285714285715</v>
      </c>
      <c r="V42" s="16">
        <f t="shared" si="5"/>
        <v>0.40449438202247184</v>
      </c>
      <c r="W42" s="16">
        <f t="shared" si="6"/>
        <v>0.65217391304347827</v>
      </c>
      <c r="X42" s="16">
        <f t="shared" si="7"/>
        <v>0.74688796680497915</v>
      </c>
    </row>
    <row r="43" spans="1:29" x14ac:dyDescent="0.25">
      <c r="A43" s="17" t="s">
        <v>51</v>
      </c>
      <c r="B43" s="17">
        <v>8</v>
      </c>
      <c r="C43" s="17">
        <v>16.5</v>
      </c>
      <c r="D43" s="17" t="s">
        <v>2</v>
      </c>
      <c r="E43" s="17">
        <v>6.72</v>
      </c>
      <c r="F43" s="17" t="s">
        <v>3</v>
      </c>
      <c r="G43" s="17">
        <v>5.49</v>
      </c>
      <c r="H43" s="17" t="s">
        <v>3</v>
      </c>
      <c r="I43" s="17">
        <v>3.2</v>
      </c>
      <c r="J43" s="17" t="s">
        <v>3</v>
      </c>
      <c r="K43" s="17">
        <v>3.11</v>
      </c>
      <c r="L43" s="17" t="s">
        <v>2</v>
      </c>
      <c r="M43" s="17" t="s">
        <v>52</v>
      </c>
      <c r="O43" s="1">
        <f t="shared" ref="O43:O45" si="36">IF(L43="R",IF(AND($L43="R",$D43="R"),1,0)+IF(AND($L43="R",$F43="R"),1,0)+IF(AND($L43="R",$H43="R"),1,0)+IF(AND($L43="R",$J43="R"),1,0),"")</f>
        <v>1</v>
      </c>
      <c r="P43" s="1">
        <f t="shared" ref="P43:P45" si="37">IF(L43="R",IF(AND($L43="R",$D43="L"),1,0)+IF(AND($L43="R",$F43="L"),1,0)+IF(AND($L43="R",$H43="L"),1,0)+IF(AND($L43="R",$J43="L"),1,0),"")</f>
        <v>3</v>
      </c>
      <c r="Q43" s="12" t="str">
        <f t="shared" ref="Q43:Q45" si="38">IF(L43="L",IF(AND($L43="L",$D43="R"),1,0)+IF(AND($L43="L",$F43="R"),1,0)+IF(AND($L43="L",$H43="R"),1,0)+IF(AND($L43="L",$J43="R"),1,0),"")</f>
        <v/>
      </c>
      <c r="R43" s="12" t="str">
        <f t="shared" ref="R43:R45" si="39">IF(L43="L",IF(AND($L43="L",$D43="L"),1,0)+IF(AND($L43="L",$F43="L"),1,0)+IF(AND($L43="L",$H43="L"),1,0)+IF(AND($L43="L",$J43="L"),1,0),"")</f>
        <v/>
      </c>
      <c r="S43">
        <f t="shared" si="2"/>
        <v>4</v>
      </c>
      <c r="U43" s="13">
        <f t="shared" si="4"/>
        <v>0.19642857142857142</v>
      </c>
      <c r="V43" s="13">
        <f t="shared" si="5"/>
        <v>0.24043715846994534</v>
      </c>
      <c r="W43" s="13">
        <f t="shared" si="6"/>
        <v>0.41249999999999998</v>
      </c>
      <c r="X43" s="13">
        <f t="shared" si="7"/>
        <v>0.42443729903536975</v>
      </c>
    </row>
    <row r="44" spans="1:29" x14ac:dyDescent="0.25">
      <c r="A44" s="17" t="s">
        <v>53</v>
      </c>
      <c r="B44" s="17">
        <v>6</v>
      </c>
      <c r="C44" s="17">
        <v>19</v>
      </c>
      <c r="D44" s="17" t="s">
        <v>2</v>
      </c>
      <c r="E44" s="17">
        <v>5.87</v>
      </c>
      <c r="F44" s="17" t="s">
        <v>2</v>
      </c>
      <c r="G44" s="17">
        <v>6.6</v>
      </c>
      <c r="H44" s="17" t="s">
        <v>2</v>
      </c>
      <c r="I44" s="17">
        <v>3.25</v>
      </c>
      <c r="J44" s="17" t="s">
        <v>2</v>
      </c>
      <c r="K44" s="17">
        <v>3.34</v>
      </c>
      <c r="L44" s="17" t="s">
        <v>3</v>
      </c>
      <c r="M44" s="17" t="s">
        <v>52</v>
      </c>
      <c r="O44" s="1" t="str">
        <f t="shared" si="36"/>
        <v/>
      </c>
      <c r="P44" s="1" t="str">
        <f t="shared" si="37"/>
        <v/>
      </c>
      <c r="Q44" s="12">
        <f t="shared" si="38"/>
        <v>4</v>
      </c>
      <c r="R44" s="12">
        <f t="shared" si="39"/>
        <v>0</v>
      </c>
      <c r="S44">
        <f t="shared" si="2"/>
        <v>4</v>
      </c>
      <c r="U44" s="13">
        <f t="shared" si="4"/>
        <v>0.19420783645655879</v>
      </c>
      <c r="V44" s="13">
        <f t="shared" si="5"/>
        <v>0.17272727272727273</v>
      </c>
      <c r="W44" s="13">
        <f t="shared" si="6"/>
        <v>0.35076923076923078</v>
      </c>
      <c r="X44" s="20">
        <f t="shared" si="7"/>
        <v>0.34131736526946105</v>
      </c>
    </row>
    <row r="45" spans="1:29" x14ac:dyDescent="0.25">
      <c r="A45" s="17" t="s">
        <v>54</v>
      </c>
      <c r="B45" s="17">
        <v>6</v>
      </c>
      <c r="C45" s="17">
        <v>19</v>
      </c>
      <c r="D45" s="17" t="s">
        <v>2</v>
      </c>
      <c r="E45" s="17">
        <v>5.68</v>
      </c>
      <c r="F45" s="17" t="s">
        <v>2</v>
      </c>
      <c r="G45" s="17">
        <v>6.3</v>
      </c>
      <c r="H45" s="17" t="s">
        <v>2</v>
      </c>
      <c r="I45" s="17">
        <v>3.69</v>
      </c>
      <c r="J45" s="17" t="s">
        <v>2</v>
      </c>
      <c r="K45" s="17">
        <v>3.45</v>
      </c>
      <c r="L45" s="17" t="s">
        <v>2</v>
      </c>
      <c r="M45" s="17" t="s">
        <v>52</v>
      </c>
      <c r="O45" s="1">
        <f t="shared" si="36"/>
        <v>4</v>
      </c>
      <c r="P45" s="1">
        <f t="shared" si="37"/>
        <v>0</v>
      </c>
      <c r="Q45" s="12" t="str">
        <f t="shared" si="38"/>
        <v/>
      </c>
      <c r="R45" s="12" t="str">
        <f t="shared" si="39"/>
        <v/>
      </c>
      <c r="S45">
        <f t="shared" si="2"/>
        <v>4</v>
      </c>
      <c r="U45" s="13">
        <f t="shared" si="4"/>
        <v>0.20070422535211269</v>
      </c>
      <c r="V45" s="13">
        <f t="shared" si="5"/>
        <v>0.18095238095238095</v>
      </c>
      <c r="W45" s="13">
        <f t="shared" si="6"/>
        <v>0.30894308943089432</v>
      </c>
      <c r="X45" s="20">
        <f t="shared" si="7"/>
        <v>0.33043478260869563</v>
      </c>
    </row>
    <row r="46" spans="1:2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 t="s">
        <v>52</v>
      </c>
      <c r="Q46" s="12"/>
      <c r="R46" s="12"/>
      <c r="U46" s="13"/>
      <c r="V46" s="13"/>
      <c r="W46" s="13"/>
      <c r="X46" s="13"/>
    </row>
    <row r="47" spans="1:2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 t="s">
        <v>52</v>
      </c>
      <c r="Q47" s="12"/>
      <c r="R47" s="12"/>
      <c r="U47" s="13"/>
      <c r="V47" s="13"/>
      <c r="W47" s="13"/>
      <c r="X47" s="13"/>
    </row>
    <row r="48" spans="1:29" x14ac:dyDescent="0.25">
      <c r="A48" s="14" t="s">
        <v>55</v>
      </c>
      <c r="B48" s="14">
        <v>4</v>
      </c>
      <c r="C48" s="14">
        <v>19</v>
      </c>
      <c r="D48" s="14" t="s">
        <v>2</v>
      </c>
      <c r="E48" s="14">
        <v>2.2999999999999998</v>
      </c>
      <c r="F48" s="14" t="s">
        <v>2</v>
      </c>
      <c r="G48" s="14">
        <v>1.74</v>
      </c>
      <c r="H48" s="14" t="s">
        <v>2</v>
      </c>
      <c r="I48" s="14">
        <v>1.05</v>
      </c>
      <c r="J48" s="14" t="s">
        <v>2</v>
      </c>
      <c r="K48" s="14">
        <v>1.04</v>
      </c>
      <c r="L48" s="14" t="s">
        <v>2</v>
      </c>
      <c r="M48" s="14" t="s">
        <v>56</v>
      </c>
      <c r="O48" s="1">
        <f t="shared" ref="O48" si="40">IF(L48="R",IF(AND($L48="R",$D48="R"),1,0)+IF(AND($L48="R",$F48="R"),1,0)+IF(AND($L48="R",$H48="R"),1,0)+IF(AND($L48="R",$J48="R"),1,0),"")</f>
        <v>4</v>
      </c>
      <c r="P48" s="1">
        <f t="shared" ref="P48" si="41">IF(L48="R",IF(AND($L48="R",$D48="L"),1,0)+IF(AND($L48="R",$F48="L"),1,0)+IF(AND($L48="R",$H48="L"),1,0)+IF(AND($L48="R",$J48="L"),1,0),"")</f>
        <v>0</v>
      </c>
      <c r="Q48" s="12" t="str">
        <f t="shared" ref="Q48" si="42">IF(L48="L",IF(AND($L48="L",$D48="R"),1,0)+IF(AND($L48="L",$F48="R"),1,0)+IF(AND($L48="L",$H48="R"),1,0)+IF(AND($L48="L",$J48="R"),1,0),"")</f>
        <v/>
      </c>
      <c r="R48" s="12" t="str">
        <f t="shared" ref="R48" si="43">IF(L48="L",IF(AND($L48="L",$D48="L"),1,0)+IF(AND($L48="L",$F48="L"),1,0)+IF(AND($L48="L",$H48="L"),1,0)+IF(AND($L48="L",$J48="L"),1,0),"")</f>
        <v/>
      </c>
      <c r="S48">
        <f t="shared" si="2"/>
        <v>4</v>
      </c>
      <c r="U48" s="16">
        <f t="shared" si="4"/>
        <v>0.33043478260869569</v>
      </c>
      <c r="V48" s="16">
        <f t="shared" si="5"/>
        <v>0.43678160919540232</v>
      </c>
      <c r="W48" s="16">
        <f t="shared" si="6"/>
        <v>0.72380952380952379</v>
      </c>
      <c r="X48" s="16">
        <f t="shared" si="7"/>
        <v>0.73076923076923084</v>
      </c>
      <c r="Z48" s="31">
        <f>IF(D40=H40,1,0)</f>
        <v>1</v>
      </c>
      <c r="AA48" s="31">
        <f>IF(F40=J40,1,0)</f>
        <v>0</v>
      </c>
      <c r="AB48" s="31">
        <f t="shared" ref="AB48:AB49" si="44">IF(D48=F48,1,0)</f>
        <v>1</v>
      </c>
      <c r="AC48" s="31">
        <f t="shared" ref="AC48:AC49" si="45">IF(H48=J48,1,0)</f>
        <v>1</v>
      </c>
    </row>
    <row r="49" spans="1:29" x14ac:dyDescent="0.25">
      <c r="A49" s="14" t="s">
        <v>57</v>
      </c>
      <c r="B49" s="14">
        <v>4</v>
      </c>
      <c r="C49" s="14">
        <v>19</v>
      </c>
      <c r="D49" s="14" t="s">
        <v>2</v>
      </c>
      <c r="E49" s="14">
        <v>2.7</v>
      </c>
      <c r="F49" s="14" t="s">
        <v>2</v>
      </c>
      <c r="G49" s="14">
        <v>1.99</v>
      </c>
      <c r="H49" s="14" t="s">
        <v>2</v>
      </c>
      <c r="I49" s="14">
        <v>1.29</v>
      </c>
      <c r="J49" s="14" t="s">
        <v>2</v>
      </c>
      <c r="K49" s="14">
        <v>1.08</v>
      </c>
      <c r="L49" s="14" t="s">
        <v>2</v>
      </c>
      <c r="M49" s="14" t="s">
        <v>56</v>
      </c>
      <c r="O49" s="1">
        <f t="shared" ref="O49:O52" si="46">IF(L49="R",IF(AND($L49="R",$D49="R"),1,0)+IF(AND($L49="R",$F49="R"),1,0)+IF(AND($L49="R",$H49="R"),1,0)+IF(AND($L49="R",$J49="R"),1,0),"")</f>
        <v>4</v>
      </c>
      <c r="P49" s="1">
        <f t="shared" ref="P49:P52" si="47">IF(L49="R",IF(AND($L49="R",$D49="L"),1,0)+IF(AND($L49="R",$F49="L"),1,0)+IF(AND($L49="R",$H49="L"),1,0)+IF(AND($L49="R",$J49="L"),1,0),"")</f>
        <v>0</v>
      </c>
      <c r="Q49" s="12" t="str">
        <f t="shared" ref="Q49:Q52" si="48">IF(L49="L",IF(AND($L49="L",$D49="R"),1,0)+IF(AND($L49="L",$F49="R"),1,0)+IF(AND($L49="L",$H49="R"),1,0)+IF(AND($L49="L",$J49="R"),1,0),"")</f>
        <v/>
      </c>
      <c r="R49" s="12" t="str">
        <f t="shared" ref="R49:R52" si="49">IF(L49="L",IF(AND($L49="L",$D49="L"),1,0)+IF(AND($L49="L",$F49="L"),1,0)+IF(AND($L49="L",$H49="L"),1,0)+IF(AND($L49="L",$J49="L"),1,0),"")</f>
        <v/>
      </c>
      <c r="S49">
        <f t="shared" si="2"/>
        <v>4</v>
      </c>
      <c r="U49" s="16">
        <f t="shared" si="4"/>
        <v>0.28148148148148144</v>
      </c>
      <c r="V49" s="16">
        <f t="shared" si="5"/>
        <v>0.38190954773869351</v>
      </c>
      <c r="W49" s="16">
        <f t="shared" si="6"/>
        <v>0.58914728682170536</v>
      </c>
      <c r="X49" s="16">
        <f t="shared" si="7"/>
        <v>0.70370370370370372</v>
      </c>
      <c r="Z49" s="31">
        <f>IF(D41=H41,1,0)</f>
        <v>1</v>
      </c>
      <c r="AA49" s="31">
        <f>IF(F41=J41,1,0)</f>
        <v>1</v>
      </c>
      <c r="AB49" s="31">
        <f t="shared" si="44"/>
        <v>1</v>
      </c>
      <c r="AC49" s="31">
        <f t="shared" si="45"/>
        <v>1</v>
      </c>
    </row>
    <row r="50" spans="1:29" x14ac:dyDescent="0.25">
      <c r="A50" s="14" t="s">
        <v>58</v>
      </c>
      <c r="B50" s="14">
        <v>4</v>
      </c>
      <c r="C50" s="14">
        <v>19</v>
      </c>
      <c r="D50" s="14" t="s">
        <v>3</v>
      </c>
      <c r="E50" s="14">
        <v>2.66</v>
      </c>
      <c r="F50" s="14" t="s">
        <v>3</v>
      </c>
      <c r="G50" s="14">
        <v>2.06</v>
      </c>
      <c r="H50" s="14" t="s">
        <v>3</v>
      </c>
      <c r="I50" s="14">
        <v>1.24</v>
      </c>
      <c r="J50" s="14" t="s">
        <v>2</v>
      </c>
      <c r="K50" s="14">
        <v>1.28</v>
      </c>
      <c r="L50" s="14" t="s">
        <v>2</v>
      </c>
      <c r="M50" s="14" t="s">
        <v>56</v>
      </c>
      <c r="O50" s="1">
        <f t="shared" si="46"/>
        <v>1</v>
      </c>
      <c r="P50" s="1">
        <f t="shared" si="47"/>
        <v>3</v>
      </c>
      <c r="Q50" s="12" t="str">
        <f t="shared" si="48"/>
        <v/>
      </c>
      <c r="R50" s="12" t="str">
        <f t="shared" si="49"/>
        <v/>
      </c>
      <c r="S50">
        <f t="shared" si="2"/>
        <v>4</v>
      </c>
      <c r="U50" s="16">
        <f t="shared" si="4"/>
        <v>0.2857142857142857</v>
      </c>
      <c r="V50" s="16">
        <f t="shared" si="5"/>
        <v>0.36893203883495146</v>
      </c>
      <c r="W50" s="16">
        <f t="shared" si="6"/>
        <v>0.61290322580645162</v>
      </c>
      <c r="X50" s="16">
        <f t="shared" si="7"/>
        <v>0.59375</v>
      </c>
      <c r="Z50" s="31">
        <f>IF(D42=H42,1,0)</f>
        <v>0</v>
      </c>
      <c r="AA50" s="31">
        <f>IF(F42=J42,1,0)</f>
        <v>0</v>
      </c>
      <c r="AB50" s="31">
        <f t="shared" ref="AB50:AB52" si="50">IF(D50=F50,1,0)</f>
        <v>1</v>
      </c>
      <c r="AC50" s="31">
        <f t="shared" ref="AC50:AC52" si="51">IF(H50=J50,1,0)</f>
        <v>0</v>
      </c>
    </row>
    <row r="51" spans="1:29" x14ac:dyDescent="0.25">
      <c r="A51" s="14" t="s">
        <v>59</v>
      </c>
      <c r="B51" s="14">
        <v>4</v>
      </c>
      <c r="C51" s="14">
        <v>19</v>
      </c>
      <c r="D51" s="14" t="s">
        <v>2</v>
      </c>
      <c r="E51" s="14">
        <v>3.32</v>
      </c>
      <c r="F51" s="14" t="s">
        <v>2</v>
      </c>
      <c r="G51" s="14">
        <v>2.96</v>
      </c>
      <c r="H51" s="14" t="s">
        <v>2</v>
      </c>
      <c r="I51" s="14">
        <v>2.16</v>
      </c>
      <c r="J51" s="14" t="s">
        <v>2</v>
      </c>
      <c r="K51" s="14">
        <v>1.69</v>
      </c>
      <c r="L51" s="14" t="s">
        <v>2</v>
      </c>
      <c r="M51" s="14" t="s">
        <v>56</v>
      </c>
      <c r="O51" s="1">
        <f t="shared" si="46"/>
        <v>4</v>
      </c>
      <c r="P51" s="1">
        <f t="shared" si="47"/>
        <v>0</v>
      </c>
      <c r="Q51" s="12" t="str">
        <f t="shared" si="48"/>
        <v/>
      </c>
      <c r="R51" s="12" t="str">
        <f t="shared" si="49"/>
        <v/>
      </c>
      <c r="S51">
        <f t="shared" si="2"/>
        <v>4</v>
      </c>
      <c r="U51" s="16">
        <f t="shared" si="4"/>
        <v>0.22891566265060243</v>
      </c>
      <c r="V51" s="16">
        <f t="shared" si="5"/>
        <v>0.2567567567567568</v>
      </c>
      <c r="W51" s="16">
        <f t="shared" si="6"/>
        <v>0.35185185185185186</v>
      </c>
      <c r="X51" s="16">
        <f t="shared" si="7"/>
        <v>0.44970414201183428</v>
      </c>
      <c r="Z51" s="31">
        <f>IF(D43=H43,1,0)</f>
        <v>0</v>
      </c>
      <c r="AA51" s="31">
        <f>IF(F43=J43,1,0)</f>
        <v>1</v>
      </c>
      <c r="AB51" s="31">
        <f t="shared" si="50"/>
        <v>1</v>
      </c>
      <c r="AC51" s="31">
        <f t="shared" si="51"/>
        <v>1</v>
      </c>
    </row>
    <row r="52" spans="1:29" x14ac:dyDescent="0.25">
      <c r="A52" s="14" t="s">
        <v>60</v>
      </c>
      <c r="B52" s="14">
        <v>4</v>
      </c>
      <c r="C52" s="14">
        <v>19</v>
      </c>
      <c r="D52" s="14" t="s">
        <v>3</v>
      </c>
      <c r="E52" s="14">
        <v>5.32</v>
      </c>
      <c r="F52" s="14" t="s">
        <v>3</v>
      </c>
      <c r="G52" s="14">
        <v>6.91</v>
      </c>
      <c r="H52" s="14" t="s">
        <v>2</v>
      </c>
      <c r="I52" s="14">
        <v>4.05</v>
      </c>
      <c r="J52" s="14" t="s">
        <v>3</v>
      </c>
      <c r="K52" s="14">
        <v>5.96</v>
      </c>
      <c r="L52" s="14" t="s">
        <v>2</v>
      </c>
      <c r="M52" s="14" t="s">
        <v>56</v>
      </c>
      <c r="O52" s="1">
        <f t="shared" si="46"/>
        <v>1</v>
      </c>
      <c r="P52" s="1">
        <f t="shared" si="47"/>
        <v>3</v>
      </c>
      <c r="Q52" s="12" t="str">
        <f t="shared" si="48"/>
        <v/>
      </c>
      <c r="R52" s="12" t="str">
        <f t="shared" si="49"/>
        <v/>
      </c>
      <c r="S52">
        <f t="shared" si="2"/>
        <v>4</v>
      </c>
      <c r="U52" s="16">
        <f t="shared" si="4"/>
        <v>0.14285714285714285</v>
      </c>
      <c r="V52" s="16">
        <f t="shared" si="5"/>
        <v>0.10998552821997105</v>
      </c>
      <c r="W52" s="16">
        <f t="shared" si="6"/>
        <v>0.18765432098765433</v>
      </c>
      <c r="X52" s="16">
        <f t="shared" si="7"/>
        <v>0.12751677852348994</v>
      </c>
      <c r="Z52" s="31">
        <f>IF(D44=H44,1,0)</f>
        <v>1</v>
      </c>
      <c r="AA52" s="31">
        <f>IF(F44=J44,1,0)</f>
        <v>1</v>
      </c>
      <c r="AB52" s="31">
        <f t="shared" si="50"/>
        <v>1</v>
      </c>
      <c r="AC52" s="31">
        <f t="shared" si="51"/>
        <v>0</v>
      </c>
    </row>
    <row r="53" spans="1:2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 t="s">
        <v>61</v>
      </c>
      <c r="Q53" s="12"/>
      <c r="R53" s="12"/>
      <c r="U53" s="13"/>
      <c r="V53" s="13"/>
      <c r="W53" s="13"/>
      <c r="X53" s="13"/>
      <c r="Z53" s="31"/>
      <c r="AA53" s="31"/>
    </row>
    <row r="54" spans="1:2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 t="s">
        <v>61</v>
      </c>
      <c r="Q54" s="12"/>
      <c r="R54" s="12"/>
      <c r="U54" s="13"/>
      <c r="V54" s="13"/>
      <c r="W54" s="13"/>
      <c r="X54" s="13"/>
    </row>
    <row r="55" spans="1:2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 t="s">
        <v>61</v>
      </c>
      <c r="Q55" s="12"/>
      <c r="R55" s="12"/>
      <c r="U55" s="13"/>
      <c r="V55" s="13"/>
      <c r="W55" s="13"/>
      <c r="X55" s="13"/>
    </row>
    <row r="56" spans="1:2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 t="s">
        <v>61</v>
      </c>
      <c r="Q56" s="12"/>
      <c r="R56" s="12"/>
      <c r="U56" s="13"/>
      <c r="V56" s="13"/>
      <c r="W56" s="13"/>
      <c r="X56" s="13"/>
    </row>
    <row r="57" spans="1:2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 t="s">
        <v>61</v>
      </c>
      <c r="Q57" s="12"/>
      <c r="R57" s="12"/>
      <c r="U57" s="13"/>
      <c r="V57" s="13"/>
      <c r="W57" s="13"/>
      <c r="X57" s="13"/>
    </row>
    <row r="58" spans="1:29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5" t="s">
        <v>62</v>
      </c>
      <c r="Q58" s="12"/>
      <c r="R58" s="12"/>
      <c r="U58" s="13"/>
      <c r="V58" s="13"/>
      <c r="W58" s="13"/>
      <c r="X58" s="13"/>
    </row>
    <row r="59" spans="1:29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5" t="s">
        <v>62</v>
      </c>
      <c r="Q59" s="12"/>
      <c r="R59" s="12"/>
      <c r="U59" s="13"/>
      <c r="V59" s="13"/>
      <c r="W59" s="13"/>
      <c r="X59" s="13"/>
    </row>
    <row r="60" spans="1:29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5" t="s">
        <v>62</v>
      </c>
      <c r="Q60" s="12"/>
      <c r="R60" s="12"/>
      <c r="U60" s="13"/>
      <c r="V60" s="13"/>
      <c r="W60" s="13"/>
      <c r="X60" s="13"/>
    </row>
    <row r="61" spans="1:29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5" t="s">
        <v>62</v>
      </c>
      <c r="Q61" s="12"/>
      <c r="R61" s="12"/>
      <c r="U61" s="13"/>
      <c r="V61" s="13"/>
      <c r="W61" s="13"/>
      <c r="X61" s="13"/>
    </row>
    <row r="62" spans="1:29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5" t="s">
        <v>62</v>
      </c>
      <c r="Q62" s="12"/>
      <c r="R62" s="12"/>
      <c r="U62" s="13"/>
      <c r="V62" s="13"/>
      <c r="W62" s="13"/>
      <c r="X62" s="13"/>
    </row>
    <row r="63" spans="1:29" x14ac:dyDescent="0.25">
      <c r="A63" s="17" t="s">
        <v>63</v>
      </c>
      <c r="B63" s="17">
        <v>10</v>
      </c>
      <c r="C63" s="17">
        <v>16.5</v>
      </c>
      <c r="D63" s="17" t="s">
        <v>2</v>
      </c>
      <c r="E63" s="17">
        <v>4.6500000000000004</v>
      </c>
      <c r="F63" s="17" t="s">
        <v>2</v>
      </c>
      <c r="G63" s="17">
        <v>5.23</v>
      </c>
      <c r="H63" s="17" t="s">
        <v>2</v>
      </c>
      <c r="I63" s="17">
        <v>2.56</v>
      </c>
      <c r="J63" s="17" t="s">
        <v>2</v>
      </c>
      <c r="K63" s="17">
        <v>2.57</v>
      </c>
      <c r="L63" s="17" t="s">
        <v>2</v>
      </c>
      <c r="M63" s="18" t="s">
        <v>64</v>
      </c>
      <c r="N63" s="22"/>
      <c r="O63" s="1">
        <f t="shared" ref="O63:O67" si="52">IF(L63="R",IF(AND($L63="R",$D63="R"),1,0)+IF(AND($L63="R",$F63="R"),1,0)+IF(AND($L63="R",$H63="R"),1,0)+IF(AND($L63="R",$J63="R"),1,0),"")</f>
        <v>4</v>
      </c>
      <c r="P63" s="1">
        <f t="shared" ref="P63:P67" si="53">IF(L63="R",IF(AND($L63="R",$D63="L"),1,0)+IF(AND($L63="R",$F63="L"),1,0)+IF(AND($L63="R",$H63="L"),1,0)+IF(AND($L63="R",$J63="L"),1,0),"")</f>
        <v>0</v>
      </c>
      <c r="Q63" s="12" t="str">
        <f t="shared" ref="Q63:Q67" si="54">IF(L63="L",IF(AND($L63="L",$D63="R"),1,0)+IF(AND($L63="L",$F63="R"),1,0)+IF(AND($L63="L",$H63="R"),1,0)+IF(AND($L63="L",$J63="R"),1,0),"")</f>
        <v/>
      </c>
      <c r="R63" s="12" t="str">
        <f t="shared" ref="R63:R67" si="55">IF(L63="L",IF(AND($L63="L",$D63="L"),1,0)+IF(AND($L63="L",$F63="L"),1,0)+IF(AND($L63="L",$H63="L"),1,0)+IF(AND($L63="L",$J63="L"),1,0),"")</f>
        <v/>
      </c>
      <c r="S63">
        <f t="shared" si="2"/>
        <v>4</v>
      </c>
      <c r="U63" s="13">
        <f t="shared" si="4"/>
        <v>0.35483870967741937</v>
      </c>
      <c r="V63" s="13">
        <f t="shared" si="5"/>
        <v>0.31548757170172081</v>
      </c>
      <c r="W63" s="13">
        <f t="shared" si="6"/>
        <v>0.64453125</v>
      </c>
      <c r="X63" s="13">
        <f t="shared" si="7"/>
        <v>0.64202334630350189</v>
      </c>
      <c r="Z63" s="31">
        <f>IF(D63=H63,1,0)</f>
        <v>1</v>
      </c>
      <c r="AA63" s="31">
        <f>IF(F63=J63,1,0)</f>
        <v>1</v>
      </c>
      <c r="AB63" s="31">
        <f t="shared" ref="AB63:AB67" si="56">IF(D63=F63,1,0)</f>
        <v>1</v>
      </c>
      <c r="AC63" s="31">
        <f t="shared" ref="AC63:AC67" si="57">IF(H63=J63,1,0)</f>
        <v>1</v>
      </c>
    </row>
    <row r="64" spans="1:29" x14ac:dyDescent="0.25">
      <c r="A64" s="17" t="s">
        <v>65</v>
      </c>
      <c r="B64" s="17">
        <v>10</v>
      </c>
      <c r="C64" s="17">
        <v>16.5</v>
      </c>
      <c r="D64" s="17" t="s">
        <v>3</v>
      </c>
      <c r="E64" s="17">
        <v>5.83</v>
      </c>
      <c r="F64" s="17" t="s">
        <v>2</v>
      </c>
      <c r="G64" s="17">
        <v>5.95</v>
      </c>
      <c r="H64" s="17" t="s">
        <v>2</v>
      </c>
      <c r="I64" s="17">
        <v>2.17</v>
      </c>
      <c r="J64" s="17" t="s">
        <v>2</v>
      </c>
      <c r="K64" s="17">
        <v>2.1</v>
      </c>
      <c r="L64" s="17" t="s">
        <v>2</v>
      </c>
      <c r="M64" s="18" t="s">
        <v>64</v>
      </c>
      <c r="O64" s="1">
        <f t="shared" si="52"/>
        <v>3</v>
      </c>
      <c r="P64" s="1">
        <f t="shared" si="53"/>
        <v>1</v>
      </c>
      <c r="Q64" s="12" t="str">
        <f t="shared" si="54"/>
        <v/>
      </c>
      <c r="R64" s="12" t="str">
        <f t="shared" si="55"/>
        <v/>
      </c>
      <c r="S64">
        <f t="shared" si="2"/>
        <v>4</v>
      </c>
      <c r="U64" s="13">
        <f t="shared" si="4"/>
        <v>0.28301886792452829</v>
      </c>
      <c r="V64" s="13">
        <f t="shared" si="5"/>
        <v>0.27731092436974786</v>
      </c>
      <c r="W64" s="13">
        <f t="shared" si="6"/>
        <v>0.76036866359447008</v>
      </c>
      <c r="X64" s="20">
        <f t="shared" si="7"/>
        <v>0.7857142857142857</v>
      </c>
      <c r="Z64" s="31">
        <f t="shared" ref="Z64:Z77" si="58">IF(D64=H64,1,0)</f>
        <v>0</v>
      </c>
      <c r="AA64" s="31">
        <f t="shared" ref="AA64:AA77" si="59">IF(F64=J64,1,0)</f>
        <v>1</v>
      </c>
      <c r="AB64" s="31">
        <f t="shared" si="56"/>
        <v>0</v>
      </c>
      <c r="AC64" s="31">
        <f t="shared" si="57"/>
        <v>1</v>
      </c>
    </row>
    <row r="65" spans="1:29" x14ac:dyDescent="0.25">
      <c r="A65" s="17" t="s">
        <v>66</v>
      </c>
      <c r="B65" s="17">
        <v>10</v>
      </c>
      <c r="C65" s="17">
        <v>16.5</v>
      </c>
      <c r="D65" s="17" t="s">
        <v>2</v>
      </c>
      <c r="E65" s="17">
        <v>5.31</v>
      </c>
      <c r="F65" s="17" t="s">
        <v>2</v>
      </c>
      <c r="G65" s="17">
        <v>4.8499999999999996</v>
      </c>
      <c r="H65" s="17" t="s">
        <v>2</v>
      </c>
      <c r="I65" s="17">
        <v>2.57</v>
      </c>
      <c r="J65" s="17" t="s">
        <v>2</v>
      </c>
      <c r="K65" s="17">
        <v>2.62</v>
      </c>
      <c r="L65" s="17" t="s">
        <v>2</v>
      </c>
      <c r="M65" s="18" t="s">
        <v>64</v>
      </c>
      <c r="O65" s="1">
        <f t="shared" si="52"/>
        <v>4</v>
      </c>
      <c r="P65" s="1">
        <f t="shared" si="53"/>
        <v>0</v>
      </c>
      <c r="Q65" s="12" t="str">
        <f t="shared" si="54"/>
        <v/>
      </c>
      <c r="R65" s="12" t="str">
        <f t="shared" si="55"/>
        <v/>
      </c>
      <c r="S65">
        <f t="shared" si="2"/>
        <v>4</v>
      </c>
      <c r="U65" s="13">
        <f t="shared" si="4"/>
        <v>0.31073446327683618</v>
      </c>
      <c r="V65" s="13">
        <f t="shared" si="5"/>
        <v>0.34020618556701032</v>
      </c>
      <c r="W65" s="13">
        <f t="shared" si="6"/>
        <v>0.64202334630350189</v>
      </c>
      <c r="X65" s="20">
        <f t="shared" si="7"/>
        <v>0.62977099236641221</v>
      </c>
      <c r="Z65" s="31">
        <f t="shared" si="58"/>
        <v>1</v>
      </c>
      <c r="AA65" s="31">
        <f t="shared" si="59"/>
        <v>1</v>
      </c>
      <c r="AB65" s="31">
        <f t="shared" si="56"/>
        <v>1</v>
      </c>
      <c r="AC65" s="31">
        <f t="shared" si="57"/>
        <v>1</v>
      </c>
    </row>
    <row r="66" spans="1:29" x14ac:dyDescent="0.25">
      <c r="A66" s="17" t="s">
        <v>67</v>
      </c>
      <c r="B66" s="17">
        <v>10</v>
      </c>
      <c r="C66" s="17">
        <v>16.5</v>
      </c>
      <c r="D66" s="17" t="s">
        <v>2</v>
      </c>
      <c r="E66" s="17">
        <v>5.38</v>
      </c>
      <c r="F66" s="17" t="s">
        <v>2</v>
      </c>
      <c r="G66" s="17">
        <v>4.5199999999999996</v>
      </c>
      <c r="H66" s="17" t="s">
        <v>2</v>
      </c>
      <c r="I66" s="17">
        <v>2.74</v>
      </c>
      <c r="J66" s="17" t="s">
        <v>2</v>
      </c>
      <c r="K66" s="17">
        <v>2.36</v>
      </c>
      <c r="L66" s="17" t="s">
        <v>2</v>
      </c>
      <c r="M66" s="18" t="s">
        <v>64</v>
      </c>
      <c r="O66" s="1">
        <f t="shared" si="52"/>
        <v>4</v>
      </c>
      <c r="P66" s="1">
        <f t="shared" si="53"/>
        <v>0</v>
      </c>
      <c r="Q66" s="12" t="str">
        <f t="shared" si="54"/>
        <v/>
      </c>
      <c r="R66" s="12" t="str">
        <f t="shared" si="55"/>
        <v/>
      </c>
      <c r="S66">
        <f t="shared" si="2"/>
        <v>4</v>
      </c>
      <c r="U66" s="13">
        <f t="shared" si="4"/>
        <v>0.30669144981412638</v>
      </c>
      <c r="V66" s="13">
        <f t="shared" si="5"/>
        <v>0.36504424778761063</v>
      </c>
      <c r="W66" s="13">
        <f t="shared" si="6"/>
        <v>0.60218978102189769</v>
      </c>
      <c r="X66" s="20">
        <f t="shared" si="7"/>
        <v>0.69915254237288138</v>
      </c>
      <c r="Z66" s="31">
        <f t="shared" si="58"/>
        <v>1</v>
      </c>
      <c r="AA66" s="31">
        <f t="shared" si="59"/>
        <v>1</v>
      </c>
      <c r="AB66" s="31">
        <f t="shared" si="56"/>
        <v>1</v>
      </c>
      <c r="AC66" s="31">
        <f t="shared" si="57"/>
        <v>1</v>
      </c>
    </row>
    <row r="67" spans="1:29" x14ac:dyDescent="0.25">
      <c r="A67" s="17" t="s">
        <v>68</v>
      </c>
      <c r="B67" s="17">
        <v>10</v>
      </c>
      <c r="C67" s="17">
        <v>16.5</v>
      </c>
      <c r="D67" s="17" t="s">
        <v>2</v>
      </c>
      <c r="E67" s="17">
        <v>5.21</v>
      </c>
      <c r="F67" s="17" t="s">
        <v>2</v>
      </c>
      <c r="G67" s="17">
        <v>5.35</v>
      </c>
      <c r="H67" s="17" t="s">
        <v>2</v>
      </c>
      <c r="I67" s="17">
        <v>2.34</v>
      </c>
      <c r="J67" s="17" t="s">
        <v>2</v>
      </c>
      <c r="K67" s="17">
        <v>2.2999999999999998</v>
      </c>
      <c r="L67" s="17" t="s">
        <v>2</v>
      </c>
      <c r="M67" s="18" t="s">
        <v>64</v>
      </c>
      <c r="O67" s="1">
        <f t="shared" si="52"/>
        <v>4</v>
      </c>
      <c r="P67" s="1">
        <f t="shared" si="53"/>
        <v>0</v>
      </c>
      <c r="Q67" s="12" t="str">
        <f t="shared" si="54"/>
        <v/>
      </c>
      <c r="R67" s="12" t="str">
        <f t="shared" si="55"/>
        <v/>
      </c>
      <c r="S67">
        <f t="shared" si="2"/>
        <v>4</v>
      </c>
      <c r="U67" s="13">
        <f t="shared" si="4"/>
        <v>0.31669865642994244</v>
      </c>
      <c r="V67" s="13">
        <f t="shared" si="5"/>
        <v>0.30841121495327106</v>
      </c>
      <c r="W67" s="13">
        <f t="shared" si="6"/>
        <v>0.70512820512820507</v>
      </c>
      <c r="X67" s="20">
        <f t="shared" si="7"/>
        <v>0.71739130434782605</v>
      </c>
      <c r="Z67" s="31">
        <f t="shared" si="58"/>
        <v>1</v>
      </c>
      <c r="AA67" s="31">
        <f t="shared" si="59"/>
        <v>1</v>
      </c>
      <c r="AB67" s="31">
        <f t="shared" si="56"/>
        <v>1</v>
      </c>
      <c r="AC67" s="31">
        <f t="shared" si="57"/>
        <v>1</v>
      </c>
    </row>
    <row r="68" spans="1:29" x14ac:dyDescent="0.25">
      <c r="A68" s="14" t="s">
        <v>69</v>
      </c>
      <c r="B68" s="14">
        <v>9</v>
      </c>
      <c r="C68" s="14">
        <v>17</v>
      </c>
      <c r="D68" s="14" t="s">
        <v>3</v>
      </c>
      <c r="E68" s="14">
        <v>6.3</v>
      </c>
      <c r="F68" s="14" t="s">
        <v>2</v>
      </c>
      <c r="G68" s="14">
        <v>7</v>
      </c>
      <c r="H68" s="14" t="s">
        <v>2</v>
      </c>
      <c r="I68" s="14">
        <v>2.5</v>
      </c>
      <c r="J68" s="14" t="s">
        <v>2</v>
      </c>
      <c r="K68" s="14">
        <v>2.2000000000000002</v>
      </c>
      <c r="L68" s="14" t="s">
        <v>3</v>
      </c>
      <c r="M68" s="15" t="s">
        <v>70</v>
      </c>
      <c r="O68" s="1" t="str">
        <f t="shared" ref="O68:O77" si="60">IF(L68="R",IF(AND($L68="R",$D68="R"),1,0)+IF(AND($L68="R",$F68="R"),1,0)+IF(AND($L68="R",$H68="R"),1,0)+IF(AND($L68="R",$J68="R"),1,0),"")</f>
        <v/>
      </c>
      <c r="P68" s="1" t="str">
        <f t="shared" ref="P68:P77" si="61">IF(L68="R",IF(AND($L68="R",$D68="L"),1,0)+IF(AND($L68="R",$F68="L"),1,0)+IF(AND($L68="R",$H68="L"),1,0)+IF(AND($L68="R",$J68="L"),1,0),"")</f>
        <v/>
      </c>
      <c r="Q68" s="12">
        <f t="shared" ref="Q68:Q77" si="62">IF(L68="L",IF(AND($L68="L",$D68="R"),1,0)+IF(AND($L68="L",$F68="R"),1,0)+IF(AND($L68="L",$H68="R"),1,0)+IF(AND($L68="L",$J68="R"),1,0),"")</f>
        <v>3</v>
      </c>
      <c r="R68" s="12">
        <f t="shared" ref="R68:R77" si="63">IF(L68="L",IF(AND($L68="L",$D68="L"),1,0)+IF(AND($L68="L",$F68="L"),1,0)+IF(AND($L68="L",$H68="L"),1,0)+IF(AND($L68="L",$J68="L"),1,0),"")</f>
        <v>1</v>
      </c>
      <c r="S68">
        <f t="shared" si="2"/>
        <v>4</v>
      </c>
      <c r="U68" s="16">
        <f t="shared" si="4"/>
        <v>0.24285714285714285</v>
      </c>
      <c r="V68" s="16">
        <f t="shared" si="5"/>
        <v>0.21857142857142858</v>
      </c>
      <c r="W68" s="16">
        <f t="shared" si="6"/>
        <v>0.61199999999999999</v>
      </c>
      <c r="X68" s="16">
        <f t="shared" si="7"/>
        <v>0.69545454545454544</v>
      </c>
      <c r="Z68" s="31">
        <f t="shared" si="58"/>
        <v>0</v>
      </c>
      <c r="AA68" s="31">
        <f t="shared" si="59"/>
        <v>1</v>
      </c>
      <c r="AB68" s="31">
        <f t="shared" ref="AB68:AB77" si="64">IF(D68=F68,1,0)</f>
        <v>0</v>
      </c>
      <c r="AC68" s="31">
        <f t="shared" ref="AC68:AC77" si="65">IF(H68=J68,1,0)</f>
        <v>1</v>
      </c>
    </row>
    <row r="69" spans="1:29" x14ac:dyDescent="0.25">
      <c r="A69" s="14" t="s">
        <v>71</v>
      </c>
      <c r="B69" s="14">
        <v>9</v>
      </c>
      <c r="C69" s="14">
        <v>17</v>
      </c>
      <c r="D69" s="14" t="s">
        <v>2</v>
      </c>
      <c r="E69" s="14">
        <v>5.9</v>
      </c>
      <c r="F69" s="14" t="s">
        <v>3</v>
      </c>
      <c r="G69" s="14">
        <v>5</v>
      </c>
      <c r="H69" s="14" t="s">
        <v>2</v>
      </c>
      <c r="I69" s="14">
        <v>3</v>
      </c>
      <c r="J69" s="14" t="s">
        <v>3</v>
      </c>
      <c r="K69" s="14">
        <v>2.2999999999999998</v>
      </c>
      <c r="L69" s="14" t="s">
        <v>2</v>
      </c>
      <c r="M69" s="15" t="s">
        <v>70</v>
      </c>
      <c r="O69" s="1">
        <f t="shared" si="60"/>
        <v>2</v>
      </c>
      <c r="P69" s="1">
        <f t="shared" si="61"/>
        <v>2</v>
      </c>
      <c r="Q69" s="12" t="str">
        <f t="shared" si="62"/>
        <v/>
      </c>
      <c r="R69" s="12" t="str">
        <f t="shared" si="63"/>
        <v/>
      </c>
      <c r="S69">
        <f t="shared" si="2"/>
        <v>4</v>
      </c>
      <c r="U69" s="16">
        <f t="shared" si="4"/>
        <v>0.2593220338983051</v>
      </c>
      <c r="V69" s="16">
        <f t="shared" si="5"/>
        <v>0.30599999999999999</v>
      </c>
      <c r="W69" s="16">
        <f t="shared" si="6"/>
        <v>0.51</v>
      </c>
      <c r="X69" s="16">
        <f t="shared" si="7"/>
        <v>0.66521739130434776</v>
      </c>
      <c r="Z69" s="31">
        <f t="shared" si="58"/>
        <v>1</v>
      </c>
      <c r="AA69" s="31">
        <f t="shared" si="59"/>
        <v>1</v>
      </c>
      <c r="AB69" s="31">
        <f t="shared" si="64"/>
        <v>0</v>
      </c>
      <c r="AC69" s="31">
        <f t="shared" si="65"/>
        <v>0</v>
      </c>
    </row>
    <row r="70" spans="1:29" x14ac:dyDescent="0.25">
      <c r="A70" s="14" t="s">
        <v>72</v>
      </c>
      <c r="B70" s="14">
        <v>9</v>
      </c>
      <c r="C70" s="14">
        <v>17</v>
      </c>
      <c r="D70" s="14" t="s">
        <v>2</v>
      </c>
      <c r="E70" s="14">
        <v>5.2</v>
      </c>
      <c r="F70" s="14" t="s">
        <v>2</v>
      </c>
      <c r="G70" s="14">
        <v>4.4000000000000004</v>
      </c>
      <c r="H70" s="14" t="s">
        <v>2</v>
      </c>
      <c r="I70" s="14">
        <v>3</v>
      </c>
      <c r="J70" s="14" t="s">
        <v>2</v>
      </c>
      <c r="K70" s="14">
        <v>2.6</v>
      </c>
      <c r="L70" s="14" t="s">
        <v>2</v>
      </c>
      <c r="M70" s="15" t="s">
        <v>70</v>
      </c>
      <c r="O70" s="1">
        <f t="shared" si="60"/>
        <v>4</v>
      </c>
      <c r="P70" s="1">
        <f t="shared" si="61"/>
        <v>0</v>
      </c>
      <c r="Q70" s="12" t="str">
        <f t="shared" si="62"/>
        <v/>
      </c>
      <c r="R70" s="12" t="str">
        <f t="shared" si="63"/>
        <v/>
      </c>
      <c r="S70">
        <f t="shared" si="2"/>
        <v>4</v>
      </c>
      <c r="U70" s="16">
        <f t="shared" si="4"/>
        <v>0.29423076923076924</v>
      </c>
      <c r="V70" s="16">
        <f t="shared" si="5"/>
        <v>0.34772727272727272</v>
      </c>
      <c r="W70" s="16">
        <f t="shared" si="6"/>
        <v>0.51</v>
      </c>
      <c r="X70" s="16">
        <f t="shared" si="7"/>
        <v>0.58846153846153848</v>
      </c>
      <c r="Z70" s="31">
        <f t="shared" si="58"/>
        <v>1</v>
      </c>
      <c r="AA70" s="31">
        <f t="shared" si="59"/>
        <v>1</v>
      </c>
      <c r="AB70" s="31">
        <f t="shared" si="64"/>
        <v>1</v>
      </c>
      <c r="AC70" s="31">
        <f t="shared" si="65"/>
        <v>1</v>
      </c>
    </row>
    <row r="71" spans="1:29" x14ac:dyDescent="0.25">
      <c r="A71" s="14" t="s">
        <v>73</v>
      </c>
      <c r="B71" s="14">
        <v>9</v>
      </c>
      <c r="C71" s="14">
        <v>17</v>
      </c>
      <c r="D71" s="14" t="s">
        <v>2</v>
      </c>
      <c r="E71" s="14">
        <v>5.9</v>
      </c>
      <c r="F71" s="14" t="s">
        <v>3</v>
      </c>
      <c r="G71" s="14">
        <v>4.9000000000000004</v>
      </c>
      <c r="H71" s="14" t="s">
        <v>3</v>
      </c>
      <c r="I71" s="14">
        <v>2.5</v>
      </c>
      <c r="J71" s="14" t="s">
        <v>2</v>
      </c>
      <c r="K71" s="14">
        <v>2.4</v>
      </c>
      <c r="L71" s="14" t="s">
        <v>2</v>
      </c>
      <c r="M71" s="15" t="s">
        <v>70</v>
      </c>
      <c r="O71" s="1">
        <f t="shared" si="60"/>
        <v>2</v>
      </c>
      <c r="P71" s="1">
        <f t="shared" si="61"/>
        <v>2</v>
      </c>
      <c r="Q71" s="12" t="str">
        <f t="shared" si="62"/>
        <v/>
      </c>
      <c r="R71" s="12" t="str">
        <f t="shared" si="63"/>
        <v/>
      </c>
      <c r="S71">
        <f t="shared" si="2"/>
        <v>4</v>
      </c>
      <c r="U71" s="16">
        <f t="shared" si="4"/>
        <v>0.2593220338983051</v>
      </c>
      <c r="V71" s="16">
        <f t="shared" si="5"/>
        <v>0.31224489795918364</v>
      </c>
      <c r="W71" s="16">
        <f t="shared" si="6"/>
        <v>0.61199999999999999</v>
      </c>
      <c r="X71" s="16">
        <f t="shared" si="7"/>
        <v>0.63749999999999996</v>
      </c>
      <c r="Z71" s="31">
        <f t="shared" si="58"/>
        <v>0</v>
      </c>
      <c r="AA71" s="31">
        <f t="shared" si="59"/>
        <v>0</v>
      </c>
      <c r="AB71" s="31">
        <f t="shared" si="64"/>
        <v>0</v>
      </c>
      <c r="AC71" s="31">
        <f t="shared" si="65"/>
        <v>0</v>
      </c>
    </row>
    <row r="72" spans="1:29" x14ac:dyDescent="0.25">
      <c r="A72" s="14" t="s">
        <v>74</v>
      </c>
      <c r="B72" s="14">
        <v>9</v>
      </c>
      <c r="C72" s="14">
        <v>17</v>
      </c>
      <c r="D72" s="14" t="s">
        <v>2</v>
      </c>
      <c r="E72" s="14">
        <v>5.6</v>
      </c>
      <c r="F72" s="14" t="s">
        <v>2</v>
      </c>
      <c r="G72" s="14">
        <v>4.8</v>
      </c>
      <c r="H72" s="14" t="s">
        <v>2</v>
      </c>
      <c r="I72" s="14">
        <v>2.6</v>
      </c>
      <c r="J72" s="14" t="s">
        <v>2</v>
      </c>
      <c r="K72" s="14">
        <v>2.4</v>
      </c>
      <c r="L72" s="14" t="s">
        <v>2</v>
      </c>
      <c r="M72" s="15" t="s">
        <v>70</v>
      </c>
      <c r="O72" s="1">
        <f t="shared" si="60"/>
        <v>4</v>
      </c>
      <c r="P72" s="1">
        <f t="shared" si="61"/>
        <v>0</v>
      </c>
      <c r="Q72" s="12" t="str">
        <f t="shared" si="62"/>
        <v/>
      </c>
      <c r="R72" s="12" t="str">
        <f t="shared" si="63"/>
        <v/>
      </c>
      <c r="S72">
        <f t="shared" ref="S72:S134" si="66">SUM(O72:R72)</f>
        <v>4</v>
      </c>
      <c r="U72" s="16">
        <f t="shared" si="4"/>
        <v>0.27321428571428574</v>
      </c>
      <c r="V72" s="16">
        <f t="shared" si="5"/>
        <v>0.31874999999999998</v>
      </c>
      <c r="W72" s="16">
        <f t="shared" si="6"/>
        <v>0.58846153846153848</v>
      </c>
      <c r="X72" s="16">
        <f t="shared" si="7"/>
        <v>0.63749999999999996</v>
      </c>
      <c r="Z72" s="31">
        <f t="shared" si="58"/>
        <v>1</v>
      </c>
      <c r="AA72" s="31">
        <f t="shared" si="59"/>
        <v>1</v>
      </c>
      <c r="AB72" s="31">
        <f t="shared" si="64"/>
        <v>1</v>
      </c>
      <c r="AC72" s="31">
        <f t="shared" si="65"/>
        <v>1</v>
      </c>
    </row>
    <row r="73" spans="1:29" x14ac:dyDescent="0.25">
      <c r="A73" s="17" t="s">
        <v>54</v>
      </c>
      <c r="B73" s="17">
        <v>6</v>
      </c>
      <c r="C73" s="17">
        <v>16</v>
      </c>
      <c r="D73" s="17" t="s">
        <v>2</v>
      </c>
      <c r="E73" s="17">
        <v>3.08</v>
      </c>
      <c r="F73" s="17" t="s">
        <v>3</v>
      </c>
      <c r="G73" s="17">
        <v>3.55</v>
      </c>
      <c r="H73" s="17" t="s">
        <v>2</v>
      </c>
      <c r="I73" s="17">
        <v>1.53</v>
      </c>
      <c r="J73" s="17" t="s">
        <v>3</v>
      </c>
      <c r="K73" s="17">
        <v>1.33</v>
      </c>
      <c r="L73" s="17" t="s">
        <v>2</v>
      </c>
      <c r="M73" s="17" t="s">
        <v>75</v>
      </c>
      <c r="O73" s="1">
        <f t="shared" si="60"/>
        <v>2</v>
      </c>
      <c r="P73" s="1">
        <f t="shared" si="61"/>
        <v>2</v>
      </c>
      <c r="Q73" s="12" t="str">
        <f t="shared" si="62"/>
        <v/>
      </c>
      <c r="R73" s="12" t="str">
        <f t="shared" si="63"/>
        <v/>
      </c>
      <c r="S73">
        <f t="shared" si="66"/>
        <v>4</v>
      </c>
      <c r="U73" s="13">
        <f t="shared" si="4"/>
        <v>0.31168831168831168</v>
      </c>
      <c r="V73" s="13">
        <f t="shared" si="5"/>
        <v>0.27042253521126763</v>
      </c>
      <c r="W73" s="13">
        <f t="shared" si="6"/>
        <v>0.62745098039215685</v>
      </c>
      <c r="X73" s="13">
        <f t="shared" si="7"/>
        <v>0.72180451127819556</v>
      </c>
      <c r="Z73" s="31">
        <f t="shared" si="58"/>
        <v>1</v>
      </c>
      <c r="AA73" s="31">
        <f t="shared" si="59"/>
        <v>1</v>
      </c>
      <c r="AB73" s="31">
        <f t="shared" si="64"/>
        <v>0</v>
      </c>
      <c r="AC73" s="31">
        <f t="shared" si="65"/>
        <v>0</v>
      </c>
    </row>
    <row r="74" spans="1:29" x14ac:dyDescent="0.25">
      <c r="A74" s="17" t="s">
        <v>76</v>
      </c>
      <c r="B74" s="17">
        <v>9</v>
      </c>
      <c r="C74" s="21">
        <v>16</v>
      </c>
      <c r="D74" s="17" t="s">
        <v>2</v>
      </c>
      <c r="E74" s="17">
        <v>4.24</v>
      </c>
      <c r="F74" s="17" t="s">
        <v>3</v>
      </c>
      <c r="G74" s="17">
        <v>4.6399999999999997</v>
      </c>
      <c r="H74" s="17" t="s">
        <v>2</v>
      </c>
      <c r="I74" s="17">
        <v>2.06</v>
      </c>
      <c r="J74" s="17" t="s">
        <v>3</v>
      </c>
      <c r="K74" s="17">
        <v>2.8</v>
      </c>
      <c r="L74" s="17" t="s">
        <v>2</v>
      </c>
      <c r="M74" s="17" t="s">
        <v>75</v>
      </c>
      <c r="O74" s="1">
        <f t="shared" si="60"/>
        <v>2</v>
      </c>
      <c r="P74" s="1">
        <f t="shared" si="61"/>
        <v>2</v>
      </c>
      <c r="Q74" s="12" t="str">
        <f t="shared" si="62"/>
        <v/>
      </c>
      <c r="R74" s="12" t="str">
        <f t="shared" si="63"/>
        <v/>
      </c>
      <c r="S74">
        <f t="shared" si="66"/>
        <v>4</v>
      </c>
      <c r="U74" s="13">
        <f t="shared" si="4"/>
        <v>0.339622641509434</v>
      </c>
      <c r="V74" s="13">
        <f t="shared" si="5"/>
        <v>0.31034482758620691</v>
      </c>
      <c r="W74" s="13">
        <f t="shared" si="6"/>
        <v>0.69902912621359226</v>
      </c>
      <c r="X74" s="20">
        <f t="shared" si="7"/>
        <v>0.51428571428571435</v>
      </c>
      <c r="Z74" s="31">
        <f t="shared" si="58"/>
        <v>1</v>
      </c>
      <c r="AA74" s="31">
        <f t="shared" si="59"/>
        <v>1</v>
      </c>
      <c r="AB74" s="31">
        <f t="shared" si="64"/>
        <v>0</v>
      </c>
      <c r="AC74" s="31">
        <f t="shared" si="65"/>
        <v>0</v>
      </c>
    </row>
    <row r="75" spans="1:29" x14ac:dyDescent="0.25">
      <c r="A75" s="17" t="s">
        <v>77</v>
      </c>
      <c r="B75" s="17">
        <v>9</v>
      </c>
      <c r="C75" s="21">
        <v>16</v>
      </c>
      <c r="D75" s="17" t="s">
        <v>2</v>
      </c>
      <c r="E75" s="17">
        <v>4.33</v>
      </c>
      <c r="F75" s="17" t="s">
        <v>2</v>
      </c>
      <c r="G75" s="17">
        <v>4.03</v>
      </c>
      <c r="H75" s="17" t="s">
        <v>2</v>
      </c>
      <c r="I75" s="17">
        <v>1.91</v>
      </c>
      <c r="J75" s="17" t="s">
        <v>2</v>
      </c>
      <c r="K75" s="17">
        <v>2.58</v>
      </c>
      <c r="L75" s="17" t="s">
        <v>2</v>
      </c>
      <c r="M75" s="17" t="s">
        <v>75</v>
      </c>
      <c r="O75" s="1">
        <f t="shared" si="60"/>
        <v>4</v>
      </c>
      <c r="P75" s="1">
        <f t="shared" si="61"/>
        <v>0</v>
      </c>
      <c r="Q75" s="12" t="str">
        <f t="shared" si="62"/>
        <v/>
      </c>
      <c r="R75" s="12" t="str">
        <f t="shared" si="63"/>
        <v/>
      </c>
      <c r="S75">
        <f t="shared" si="66"/>
        <v>4</v>
      </c>
      <c r="U75" s="13">
        <f t="shared" si="4"/>
        <v>0.33256351039260967</v>
      </c>
      <c r="V75" s="13">
        <f t="shared" si="5"/>
        <v>0.35732009925558311</v>
      </c>
      <c r="W75" s="13">
        <f t="shared" si="6"/>
        <v>0.75392670157068065</v>
      </c>
      <c r="X75" s="20">
        <f t="shared" si="7"/>
        <v>0.55813953488372092</v>
      </c>
      <c r="Z75" s="31">
        <f t="shared" si="58"/>
        <v>1</v>
      </c>
      <c r="AA75" s="31">
        <f t="shared" si="59"/>
        <v>1</v>
      </c>
      <c r="AB75" s="31">
        <f t="shared" si="64"/>
        <v>1</v>
      </c>
      <c r="AC75" s="31">
        <f t="shared" si="65"/>
        <v>1</v>
      </c>
    </row>
    <row r="76" spans="1:29" x14ac:dyDescent="0.25">
      <c r="A76" s="17" t="s">
        <v>78</v>
      </c>
      <c r="B76" s="17">
        <v>9</v>
      </c>
      <c r="C76" s="21">
        <v>16</v>
      </c>
      <c r="D76" s="17" t="s">
        <v>2</v>
      </c>
      <c r="E76" s="17">
        <v>5.37</v>
      </c>
      <c r="F76" s="17" t="s">
        <v>2</v>
      </c>
      <c r="G76" s="17">
        <v>4.6500000000000004</v>
      </c>
      <c r="H76" s="17" t="s">
        <v>2</v>
      </c>
      <c r="I76" s="17">
        <v>1.64</v>
      </c>
      <c r="J76" s="17" t="s">
        <v>2</v>
      </c>
      <c r="K76" s="17">
        <v>2.1800000000000002</v>
      </c>
      <c r="L76" s="17" t="s">
        <v>2</v>
      </c>
      <c r="M76" s="17" t="s">
        <v>75</v>
      </c>
      <c r="O76" s="1">
        <f t="shared" si="60"/>
        <v>4</v>
      </c>
      <c r="P76" s="1">
        <f t="shared" si="61"/>
        <v>0</v>
      </c>
      <c r="Q76" s="12" t="str">
        <f t="shared" si="62"/>
        <v/>
      </c>
      <c r="R76" s="12" t="str">
        <f t="shared" si="63"/>
        <v/>
      </c>
      <c r="S76">
        <f t="shared" si="66"/>
        <v>4</v>
      </c>
      <c r="U76" s="13">
        <f t="shared" si="4"/>
        <v>0.26815642458100558</v>
      </c>
      <c r="V76" s="13">
        <f t="shared" si="5"/>
        <v>0.30967741935483867</v>
      </c>
      <c r="W76" s="13">
        <f t="shared" si="6"/>
        <v>0.87804878048780499</v>
      </c>
      <c r="X76" s="20">
        <f t="shared" si="7"/>
        <v>0.66055045871559626</v>
      </c>
      <c r="Z76" s="31">
        <f t="shared" si="58"/>
        <v>1</v>
      </c>
      <c r="AA76" s="31">
        <f t="shared" si="59"/>
        <v>1</v>
      </c>
      <c r="AB76" s="31">
        <f t="shared" si="64"/>
        <v>1</v>
      </c>
      <c r="AC76" s="31">
        <f t="shared" si="65"/>
        <v>1</v>
      </c>
    </row>
    <row r="77" spans="1:29" x14ac:dyDescent="0.25">
      <c r="A77" s="17" t="s">
        <v>79</v>
      </c>
      <c r="B77" s="17">
        <v>9</v>
      </c>
      <c r="C77" s="17">
        <v>16</v>
      </c>
      <c r="D77" s="17" t="s">
        <v>2</v>
      </c>
      <c r="E77" s="17">
        <v>5.25</v>
      </c>
      <c r="F77" s="17" t="s">
        <v>2</v>
      </c>
      <c r="G77" s="17">
        <v>4.51</v>
      </c>
      <c r="H77" s="17" t="s">
        <v>2</v>
      </c>
      <c r="I77" s="17">
        <v>1.53</v>
      </c>
      <c r="J77" s="17" t="s">
        <v>2</v>
      </c>
      <c r="K77" s="17">
        <v>2.2599999999999998</v>
      </c>
      <c r="L77" s="17" t="s">
        <v>2</v>
      </c>
      <c r="M77" s="17" t="s">
        <v>75</v>
      </c>
      <c r="O77" s="1">
        <f t="shared" si="60"/>
        <v>4</v>
      </c>
      <c r="P77" s="1">
        <f t="shared" si="61"/>
        <v>0</v>
      </c>
      <c r="Q77" s="12" t="str">
        <f t="shared" si="62"/>
        <v/>
      </c>
      <c r="R77" s="12" t="str">
        <f t="shared" si="63"/>
        <v/>
      </c>
      <c r="S77">
        <f t="shared" si="66"/>
        <v>4</v>
      </c>
      <c r="U77" s="13">
        <f>$B77*$C77/E77/100</f>
        <v>0.27428571428571424</v>
      </c>
      <c r="V77" s="13">
        <f>$B77*$C77/G77/100</f>
        <v>0.31929046563192903</v>
      </c>
      <c r="W77" s="13">
        <f>$B77*$C77/I77/100</f>
        <v>0.94117647058823517</v>
      </c>
      <c r="X77" s="20">
        <f>$B77*$C77/K77/100</f>
        <v>0.63716814159292046</v>
      </c>
      <c r="Z77" s="31">
        <f t="shared" si="58"/>
        <v>1</v>
      </c>
      <c r="AA77" s="31">
        <f t="shared" si="59"/>
        <v>1</v>
      </c>
      <c r="AB77" s="31">
        <f t="shared" si="64"/>
        <v>1</v>
      </c>
      <c r="AC77" s="31">
        <f t="shared" si="65"/>
        <v>1</v>
      </c>
    </row>
    <row r="78" spans="1:29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5" t="s">
        <v>80</v>
      </c>
      <c r="Q78" s="12"/>
      <c r="R78" s="12"/>
      <c r="U78" s="13"/>
      <c r="V78" s="13"/>
      <c r="W78" s="13"/>
      <c r="X78" s="13"/>
    </row>
    <row r="79" spans="1:29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5" t="s">
        <v>80</v>
      </c>
      <c r="Q79" s="12"/>
      <c r="R79" s="12"/>
      <c r="U79" s="13"/>
      <c r="V79" s="13"/>
      <c r="W79" s="13"/>
      <c r="X79" s="13"/>
    </row>
    <row r="80" spans="1:29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5" t="s">
        <v>80</v>
      </c>
      <c r="Q80" s="12"/>
      <c r="R80" s="12"/>
      <c r="U80" s="13"/>
      <c r="V80" s="13"/>
      <c r="W80" s="13"/>
      <c r="X80" s="13"/>
    </row>
    <row r="81" spans="1:29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5" t="s">
        <v>80</v>
      </c>
      <c r="Q81" s="12"/>
      <c r="R81" s="12"/>
      <c r="U81" s="13"/>
      <c r="V81" s="13"/>
      <c r="W81" s="13"/>
      <c r="X81" s="13"/>
    </row>
    <row r="82" spans="1:29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5" t="s">
        <v>80</v>
      </c>
      <c r="Q82" s="12"/>
      <c r="R82" s="12"/>
      <c r="U82" s="13"/>
      <c r="V82" s="13"/>
      <c r="W82" s="13"/>
      <c r="X82" s="13"/>
    </row>
    <row r="83" spans="1:2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 t="s">
        <v>81</v>
      </c>
      <c r="Q83" s="12"/>
      <c r="R83" s="12"/>
      <c r="U83" s="13"/>
      <c r="V83" s="13"/>
      <c r="W83" s="13"/>
      <c r="X83" s="13"/>
    </row>
    <row r="84" spans="1:2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 t="s">
        <v>81</v>
      </c>
      <c r="Q84" s="12"/>
      <c r="R84" s="12"/>
      <c r="U84" s="13"/>
      <c r="V84" s="13"/>
      <c r="W84" s="13"/>
      <c r="X84" s="13"/>
    </row>
    <row r="85" spans="1:2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 t="s">
        <v>81</v>
      </c>
      <c r="Q85" s="12"/>
      <c r="R85" s="12"/>
      <c r="U85" s="13"/>
      <c r="V85" s="13"/>
      <c r="W85" s="13"/>
      <c r="X85" s="13"/>
    </row>
    <row r="86" spans="1:2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 t="s">
        <v>81</v>
      </c>
      <c r="Q86" s="12"/>
      <c r="R86" s="12"/>
      <c r="U86" s="13"/>
      <c r="V86" s="13"/>
      <c r="W86" s="13"/>
      <c r="X86" s="13"/>
    </row>
    <row r="87" spans="1:2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 t="s">
        <v>81</v>
      </c>
      <c r="Q87" s="12"/>
      <c r="R87" s="12"/>
      <c r="U87" s="13"/>
      <c r="V87" s="13"/>
      <c r="W87" s="13"/>
      <c r="X87" s="13"/>
    </row>
    <row r="88" spans="1:29" x14ac:dyDescent="0.25">
      <c r="A88" s="14" t="s">
        <v>82</v>
      </c>
      <c r="B88" s="14">
        <v>8</v>
      </c>
      <c r="C88" s="14">
        <v>17</v>
      </c>
      <c r="D88" s="14" t="s">
        <v>2</v>
      </c>
      <c r="E88" s="14">
        <v>4.33</v>
      </c>
      <c r="F88" s="14" t="s">
        <v>2</v>
      </c>
      <c r="G88" s="14">
        <v>4.03</v>
      </c>
      <c r="H88" s="14" t="s">
        <v>3</v>
      </c>
      <c r="I88" s="14">
        <v>2.72</v>
      </c>
      <c r="J88" s="14" t="s">
        <v>3</v>
      </c>
      <c r="K88" s="14">
        <v>2.15</v>
      </c>
      <c r="L88" s="14" t="s">
        <v>3</v>
      </c>
      <c r="M88" s="14" t="s">
        <v>83</v>
      </c>
      <c r="O88" s="1" t="str">
        <f t="shared" ref="O88" si="67">IF(L88="R",IF(AND($L88="R",$D88="R"),1,0)+IF(AND($L88="R",$F88="R"),1,0)+IF(AND($L88="R",$H88="R"),1,0)+IF(AND($L88="R",$J88="R"),1,0),"")</f>
        <v/>
      </c>
      <c r="P88" s="1" t="str">
        <f t="shared" ref="P88" si="68">IF(L88="R",IF(AND($L88="R",$D88="L"),1,0)+IF(AND($L88="R",$F88="L"),1,0)+IF(AND($L88="R",$H88="L"),1,0)+IF(AND($L88="R",$J88="L"),1,0),"")</f>
        <v/>
      </c>
      <c r="Q88" s="12">
        <f t="shared" ref="Q88" si="69">IF(L88="L",IF(AND($L88="L",$D88="R"),1,0)+IF(AND($L88="L",$F88="R"),1,0)+IF(AND($L88="L",$H88="R"),1,0)+IF(AND($L88="L",$J88="R"),1,0),"")</f>
        <v>2</v>
      </c>
      <c r="R88" s="12">
        <f t="shared" ref="R88" si="70">IF(L88="L",IF(AND($L88="L",$D88="L"),1,0)+IF(AND($L88="L",$F88="L"),1,0)+IF(AND($L88="L",$H88="L"),1,0)+IF(AND($L88="L",$J88="L"),1,0),"")</f>
        <v>2</v>
      </c>
      <c r="S88">
        <f t="shared" si="66"/>
        <v>4</v>
      </c>
      <c r="U88" s="16">
        <f>$B88*$C88/E88/100</f>
        <v>0.31408775981524251</v>
      </c>
      <c r="V88" s="16">
        <f>$B88*$C88/G88/100</f>
        <v>0.33746898263027292</v>
      </c>
      <c r="W88" s="16">
        <f>$B88*$C88/I88/100</f>
        <v>0.49999999999999994</v>
      </c>
      <c r="X88" s="16">
        <f>$B88*$C88/K88/100</f>
        <v>0.63255813953488382</v>
      </c>
      <c r="Z88" s="31">
        <f t="shared" ref="Z88" si="71">IF(D88=H88,1,0)</f>
        <v>0</v>
      </c>
      <c r="AA88" s="31">
        <f t="shared" ref="AA88" si="72">IF(F88=J88,1,0)</f>
        <v>0</v>
      </c>
      <c r="AB88" s="31">
        <f t="shared" ref="AB88" si="73">IF(D88=F88,1,0)</f>
        <v>1</v>
      </c>
      <c r="AC88" s="31">
        <f t="shared" ref="AC88" si="74">IF(H88=J88,1,0)</f>
        <v>1</v>
      </c>
    </row>
    <row r="89" spans="1:29" x14ac:dyDescent="0.25">
      <c r="A89" s="14" t="s">
        <v>84</v>
      </c>
      <c r="B89" s="14">
        <v>8</v>
      </c>
      <c r="C89" s="14">
        <v>17</v>
      </c>
      <c r="D89" s="14" t="s">
        <v>2</v>
      </c>
      <c r="E89" s="14">
        <v>5.0599999999999996</v>
      </c>
      <c r="F89" s="14" t="s">
        <v>2</v>
      </c>
      <c r="G89" s="14">
        <v>4.46</v>
      </c>
      <c r="H89" s="14" t="s">
        <v>2</v>
      </c>
      <c r="I89" s="14">
        <v>2.5</v>
      </c>
      <c r="J89" s="14" t="s">
        <v>3</v>
      </c>
      <c r="K89" s="14">
        <v>1.86</v>
      </c>
      <c r="L89" s="14" t="s">
        <v>2</v>
      </c>
      <c r="M89" s="14" t="s">
        <v>83</v>
      </c>
      <c r="O89" s="1">
        <f t="shared" ref="O89:O120" si="75">IF(L89="R",IF(AND($L89="R",$D89="R"),1,0)+IF(AND($L89="R",$F89="R"),1,0)+IF(AND($L89="R",$H89="R"),1,0)+IF(AND($L89="R",$J89="R"),1,0),"")</f>
        <v>3</v>
      </c>
      <c r="P89" s="1">
        <f t="shared" ref="P89:P120" si="76">IF(L89="R",IF(AND($L89="R",$D89="L"),1,0)+IF(AND($L89="R",$F89="L"),1,0)+IF(AND($L89="R",$H89="L"),1,0)+IF(AND($L89="R",$J89="L"),1,0),"")</f>
        <v>1</v>
      </c>
      <c r="Q89" s="12" t="str">
        <f t="shared" ref="Q89:Q120" si="77">IF(L89="L",IF(AND($L89="L",$D89="R"),1,0)+IF(AND($L89="L",$F89="R"),1,0)+IF(AND($L89="L",$H89="R"),1,0)+IF(AND($L89="L",$J89="R"),1,0),"")</f>
        <v/>
      </c>
      <c r="R89" s="12" t="str">
        <f t="shared" ref="R89:R120" si="78">IF(L89="L",IF(AND($L89="L",$D89="L"),1,0)+IF(AND($L89="L",$F89="L"),1,0)+IF(AND($L89="L",$H89="L"),1,0)+IF(AND($L89="L",$J89="L"),1,0),"")</f>
        <v/>
      </c>
      <c r="S89">
        <f t="shared" si="66"/>
        <v>4</v>
      </c>
      <c r="U89" s="16">
        <f>$B89*$C89/E89/100</f>
        <v>0.26877470355731226</v>
      </c>
      <c r="V89" s="16">
        <f>$B89*$C89/G89/100</f>
        <v>0.30493273542600896</v>
      </c>
      <c r="W89" s="16">
        <f>$B89*$C89/I89/100</f>
        <v>0.54400000000000004</v>
      </c>
      <c r="X89" s="16">
        <f t="shared" ref="X89:X92" si="79">$B89*$C89/K89/100</f>
        <v>0.73118279569892464</v>
      </c>
      <c r="Z89" s="31">
        <f t="shared" ref="Z89:Z120" si="80">IF(D89=H89,1,0)</f>
        <v>1</v>
      </c>
      <c r="AA89" s="31">
        <f t="shared" ref="AA89:AA120" si="81">IF(F89=J89,1,0)</f>
        <v>0</v>
      </c>
      <c r="AB89" s="31">
        <f t="shared" ref="AB89:AB120" si="82">IF(D89=F89,1,0)</f>
        <v>1</v>
      </c>
      <c r="AC89" s="31">
        <f t="shared" ref="AC89:AC120" si="83">IF(H89=J89,1,0)</f>
        <v>0</v>
      </c>
    </row>
    <row r="90" spans="1:29" x14ac:dyDescent="0.25">
      <c r="A90" s="14" t="s">
        <v>85</v>
      </c>
      <c r="B90" s="14">
        <v>8</v>
      </c>
      <c r="C90" s="14">
        <v>17</v>
      </c>
      <c r="D90" s="14" t="s">
        <v>3</v>
      </c>
      <c r="E90" s="14">
        <v>4.3099999999999996</v>
      </c>
      <c r="F90" s="14" t="s">
        <v>3</v>
      </c>
      <c r="G90" s="14">
        <v>4.4000000000000004</v>
      </c>
      <c r="H90" s="14" t="s">
        <v>3</v>
      </c>
      <c r="I90" s="14">
        <v>2.58</v>
      </c>
      <c r="J90" s="14" t="s">
        <v>3</v>
      </c>
      <c r="K90" s="14">
        <v>2.11</v>
      </c>
      <c r="L90" s="14" t="s">
        <v>2</v>
      </c>
      <c r="M90" s="14" t="s">
        <v>83</v>
      </c>
      <c r="O90" s="1">
        <f t="shared" si="75"/>
        <v>0</v>
      </c>
      <c r="P90" s="1">
        <f t="shared" si="76"/>
        <v>4</v>
      </c>
      <c r="Q90" s="12" t="str">
        <f t="shared" si="77"/>
        <v/>
      </c>
      <c r="R90" s="12" t="str">
        <f t="shared" si="78"/>
        <v/>
      </c>
      <c r="S90">
        <f t="shared" si="66"/>
        <v>4</v>
      </c>
      <c r="U90" s="16">
        <f>$B90*$C90/E90/100</f>
        <v>0.3155452436194896</v>
      </c>
      <c r="V90" s="16">
        <f>$B90*$C90/G90/100</f>
        <v>0.30909090909090908</v>
      </c>
      <c r="W90" s="16">
        <f>$B90*$C90/I90/100</f>
        <v>0.52713178294573648</v>
      </c>
      <c r="X90" s="16">
        <f t="shared" si="79"/>
        <v>0.64454976303317535</v>
      </c>
      <c r="Z90" s="31">
        <f t="shared" si="80"/>
        <v>1</v>
      </c>
      <c r="AA90" s="31">
        <f t="shared" si="81"/>
        <v>1</v>
      </c>
      <c r="AB90" s="31">
        <f t="shared" si="82"/>
        <v>1</v>
      </c>
      <c r="AC90" s="31">
        <f t="shared" si="83"/>
        <v>1</v>
      </c>
    </row>
    <row r="91" spans="1:29" x14ac:dyDescent="0.25">
      <c r="A91" s="14" t="s">
        <v>86</v>
      </c>
      <c r="B91" s="14">
        <v>8</v>
      </c>
      <c r="C91" s="14">
        <v>17</v>
      </c>
      <c r="D91" s="14" t="s">
        <v>3</v>
      </c>
      <c r="E91" s="14">
        <v>5.31</v>
      </c>
      <c r="F91" s="14" t="s">
        <v>3</v>
      </c>
      <c r="G91" s="14">
        <v>4.33</v>
      </c>
      <c r="H91" s="14" t="s">
        <v>3</v>
      </c>
      <c r="I91" s="14">
        <v>2.61</v>
      </c>
      <c r="J91" s="14" t="s">
        <v>3</v>
      </c>
      <c r="K91" s="14">
        <v>2.06</v>
      </c>
      <c r="L91" s="14" t="s">
        <v>3</v>
      </c>
      <c r="M91" s="14" t="s">
        <v>83</v>
      </c>
      <c r="O91" s="1" t="str">
        <f t="shared" si="75"/>
        <v/>
      </c>
      <c r="P91" s="1" t="str">
        <f t="shared" si="76"/>
        <v/>
      </c>
      <c r="Q91" s="12">
        <f t="shared" si="77"/>
        <v>0</v>
      </c>
      <c r="R91" s="12">
        <f t="shared" si="78"/>
        <v>4</v>
      </c>
      <c r="S91">
        <f t="shared" si="66"/>
        <v>4</v>
      </c>
      <c r="U91" s="16">
        <f>$B91*$C91/E91/100</f>
        <v>0.25612052730696799</v>
      </c>
      <c r="V91" s="16">
        <f>$B91*$C91/G91/100</f>
        <v>0.31408775981524251</v>
      </c>
      <c r="W91" s="16">
        <f>$B91*$C91/I91/100</f>
        <v>0.52107279693486586</v>
      </c>
      <c r="X91" s="16">
        <f t="shared" si="79"/>
        <v>0.66019417475728148</v>
      </c>
      <c r="Z91" s="31">
        <f t="shared" si="80"/>
        <v>1</v>
      </c>
      <c r="AA91" s="31">
        <f t="shared" si="81"/>
        <v>1</v>
      </c>
      <c r="AB91" s="31">
        <f t="shared" si="82"/>
        <v>1</v>
      </c>
      <c r="AC91" s="31">
        <f t="shared" si="83"/>
        <v>1</v>
      </c>
    </row>
    <row r="92" spans="1:29" x14ac:dyDescent="0.25">
      <c r="A92" s="14" t="s">
        <v>87</v>
      </c>
      <c r="B92" s="14">
        <v>12</v>
      </c>
      <c r="C92" s="14">
        <v>17</v>
      </c>
      <c r="D92" s="14" t="s">
        <v>2</v>
      </c>
      <c r="E92" s="14">
        <v>10.3</v>
      </c>
      <c r="F92" s="14" t="s">
        <v>2</v>
      </c>
      <c r="G92" s="14">
        <v>7.9</v>
      </c>
      <c r="H92" s="14" t="s">
        <v>2</v>
      </c>
      <c r="I92" s="14">
        <v>2.96</v>
      </c>
      <c r="J92" s="14" t="s">
        <v>2</v>
      </c>
      <c r="K92" s="14">
        <v>2.79</v>
      </c>
      <c r="L92" s="14" t="s">
        <v>2</v>
      </c>
      <c r="M92" s="14" t="s">
        <v>83</v>
      </c>
      <c r="O92" s="1">
        <f t="shared" si="75"/>
        <v>4</v>
      </c>
      <c r="P92" s="1">
        <f t="shared" si="76"/>
        <v>0</v>
      </c>
      <c r="Q92" s="12" t="str">
        <f t="shared" si="77"/>
        <v/>
      </c>
      <c r="R92" s="12" t="str">
        <f t="shared" si="78"/>
        <v/>
      </c>
      <c r="S92">
        <f t="shared" si="66"/>
        <v>4</v>
      </c>
      <c r="U92" s="16">
        <f>$B92*$C92/E92/100</f>
        <v>0.19805825242718444</v>
      </c>
      <c r="V92" s="16">
        <f>$B92*$C92/G92/100</f>
        <v>0.25822784810126581</v>
      </c>
      <c r="W92" s="16">
        <f>$B92*$C92/I92/100</f>
        <v>0.68918918918918914</v>
      </c>
      <c r="X92" s="16">
        <f t="shared" si="79"/>
        <v>0.73118279569892475</v>
      </c>
      <c r="Z92" s="31">
        <f t="shared" si="80"/>
        <v>1</v>
      </c>
      <c r="AA92" s="31">
        <f t="shared" si="81"/>
        <v>1</v>
      </c>
      <c r="AB92" s="31">
        <f t="shared" si="82"/>
        <v>1</v>
      </c>
      <c r="AC92" s="31">
        <f t="shared" si="83"/>
        <v>1</v>
      </c>
    </row>
    <row r="93" spans="1:29" x14ac:dyDescent="0.25">
      <c r="A93" s="17" t="s">
        <v>88</v>
      </c>
      <c r="B93" s="17">
        <v>8</v>
      </c>
      <c r="C93" s="17">
        <v>17</v>
      </c>
      <c r="D93" s="17" t="s">
        <v>3</v>
      </c>
      <c r="E93" s="17">
        <v>5.7</v>
      </c>
      <c r="F93" s="17" t="s">
        <v>3</v>
      </c>
      <c r="G93" s="17">
        <v>4.93</v>
      </c>
      <c r="H93" s="17" t="s">
        <v>3</v>
      </c>
      <c r="I93" s="17">
        <v>3.01</v>
      </c>
      <c r="J93" s="17" t="s">
        <v>3</v>
      </c>
      <c r="K93" s="17">
        <v>2.1</v>
      </c>
      <c r="L93" s="17" t="s">
        <v>2</v>
      </c>
      <c r="M93" s="17" t="s">
        <v>89</v>
      </c>
      <c r="O93" s="1">
        <f t="shared" si="75"/>
        <v>0</v>
      </c>
      <c r="P93" s="1">
        <f t="shared" si="76"/>
        <v>4</v>
      </c>
      <c r="Q93" s="12" t="str">
        <f t="shared" si="77"/>
        <v/>
      </c>
      <c r="R93" s="12" t="str">
        <f t="shared" si="78"/>
        <v/>
      </c>
      <c r="S93">
        <f t="shared" si="66"/>
        <v>4</v>
      </c>
      <c r="U93" s="13">
        <f t="shared" ref="U93:U99" si="84">$B93*$C93/E93/100</f>
        <v>0.23859649122807017</v>
      </c>
      <c r="V93" s="13">
        <f t="shared" ref="V93:V99" si="85">$B93*$C93/G93/100</f>
        <v>0.27586206896551724</v>
      </c>
      <c r="W93" s="13">
        <f t="shared" ref="W93:W99" si="86">$B93*$C93/I93/100</f>
        <v>0.45182724252491696</v>
      </c>
      <c r="X93" s="13">
        <f t="shared" ref="X93:X99" si="87">$B93*$C93/K93/100</f>
        <v>0.64761904761904754</v>
      </c>
      <c r="Z93" s="31">
        <f t="shared" si="80"/>
        <v>1</v>
      </c>
      <c r="AA93" s="31">
        <f t="shared" si="81"/>
        <v>1</v>
      </c>
      <c r="AB93" s="31">
        <f t="shared" si="82"/>
        <v>1</v>
      </c>
      <c r="AC93" s="31">
        <f t="shared" si="83"/>
        <v>1</v>
      </c>
    </row>
    <row r="94" spans="1:29" x14ac:dyDescent="0.25">
      <c r="A94" s="17" t="s">
        <v>90</v>
      </c>
      <c r="B94" s="17">
        <v>10</v>
      </c>
      <c r="C94" s="17">
        <v>16</v>
      </c>
      <c r="D94" s="17" t="s">
        <v>2</v>
      </c>
      <c r="E94" s="17">
        <v>6.1</v>
      </c>
      <c r="F94" s="17" t="s">
        <v>3</v>
      </c>
      <c r="G94" s="17">
        <v>5.85</v>
      </c>
      <c r="H94" s="17" t="s">
        <v>2</v>
      </c>
      <c r="I94" s="17">
        <v>3.42</v>
      </c>
      <c r="J94" s="17" t="s">
        <v>3</v>
      </c>
      <c r="K94" s="17">
        <v>2.2999999999999998</v>
      </c>
      <c r="L94" s="17" t="s">
        <v>2</v>
      </c>
      <c r="M94" s="17" t="s">
        <v>89</v>
      </c>
      <c r="O94" s="1">
        <f t="shared" si="75"/>
        <v>2</v>
      </c>
      <c r="P94" s="1">
        <f t="shared" si="76"/>
        <v>2</v>
      </c>
      <c r="Q94" s="12" t="str">
        <f t="shared" si="77"/>
        <v/>
      </c>
      <c r="R94" s="12" t="str">
        <f t="shared" si="78"/>
        <v/>
      </c>
      <c r="S94">
        <f t="shared" si="66"/>
        <v>4</v>
      </c>
      <c r="U94" s="13">
        <f t="shared" si="84"/>
        <v>0.26229508196721313</v>
      </c>
      <c r="V94" s="13">
        <f t="shared" si="85"/>
        <v>0.27350427350427353</v>
      </c>
      <c r="W94" s="13">
        <f t="shared" si="86"/>
        <v>0.46783625730994155</v>
      </c>
      <c r="X94" s="13">
        <f t="shared" si="87"/>
        <v>0.69565217391304357</v>
      </c>
      <c r="Z94" s="31">
        <f t="shared" si="80"/>
        <v>1</v>
      </c>
      <c r="AA94" s="31">
        <f t="shared" si="81"/>
        <v>1</v>
      </c>
      <c r="AB94" s="31">
        <f t="shared" si="82"/>
        <v>0</v>
      </c>
      <c r="AC94" s="31">
        <f t="shared" si="83"/>
        <v>0</v>
      </c>
    </row>
    <row r="95" spans="1:29" x14ac:dyDescent="0.25">
      <c r="A95" s="17" t="s">
        <v>91</v>
      </c>
      <c r="B95" s="17">
        <v>10</v>
      </c>
      <c r="C95" s="17">
        <v>16</v>
      </c>
      <c r="D95" s="17" t="s">
        <v>3</v>
      </c>
      <c r="E95" s="17">
        <v>6.7</v>
      </c>
      <c r="F95" s="17" t="s">
        <v>3</v>
      </c>
      <c r="G95" s="17">
        <v>6.23</v>
      </c>
      <c r="H95" s="17" t="s">
        <v>3</v>
      </c>
      <c r="I95" s="17">
        <v>4.0999999999999996</v>
      </c>
      <c r="J95" s="17" t="s">
        <v>2</v>
      </c>
      <c r="K95" s="17">
        <v>3.21</v>
      </c>
      <c r="L95" s="17" t="s">
        <v>2</v>
      </c>
      <c r="M95" s="17" t="s">
        <v>89</v>
      </c>
      <c r="O95" s="1">
        <f t="shared" si="75"/>
        <v>1</v>
      </c>
      <c r="P95" s="1">
        <f t="shared" si="76"/>
        <v>3</v>
      </c>
      <c r="Q95" s="12" t="str">
        <f t="shared" si="77"/>
        <v/>
      </c>
      <c r="R95" s="12" t="str">
        <f t="shared" si="78"/>
        <v/>
      </c>
      <c r="S95">
        <f t="shared" si="66"/>
        <v>4</v>
      </c>
      <c r="U95" s="13">
        <f t="shared" si="84"/>
        <v>0.2388059701492537</v>
      </c>
      <c r="V95" s="13">
        <f t="shared" si="85"/>
        <v>0.2568218298555377</v>
      </c>
      <c r="W95" s="13">
        <f t="shared" si="86"/>
        <v>0.39024390243902446</v>
      </c>
      <c r="X95" s="13">
        <f t="shared" si="87"/>
        <v>0.49844236760124611</v>
      </c>
      <c r="Z95" s="31">
        <f t="shared" si="80"/>
        <v>1</v>
      </c>
      <c r="AA95" s="31">
        <f t="shared" si="81"/>
        <v>0</v>
      </c>
      <c r="AB95" s="31">
        <f t="shared" si="82"/>
        <v>1</v>
      </c>
      <c r="AC95" s="31">
        <f t="shared" si="83"/>
        <v>0</v>
      </c>
    </row>
    <row r="96" spans="1:29" x14ac:dyDescent="0.25">
      <c r="A96" s="17" t="s">
        <v>92</v>
      </c>
      <c r="B96" s="17">
        <v>10</v>
      </c>
      <c r="C96" s="17">
        <v>16</v>
      </c>
      <c r="D96" s="17" t="s">
        <v>2</v>
      </c>
      <c r="E96" s="17">
        <v>7.5</v>
      </c>
      <c r="F96" s="17" t="s">
        <v>2</v>
      </c>
      <c r="G96" s="17">
        <v>7.1</v>
      </c>
      <c r="H96" s="17" t="s">
        <v>2</v>
      </c>
      <c r="I96" s="17">
        <v>5.3</v>
      </c>
      <c r="J96" s="17" t="s">
        <v>2</v>
      </c>
      <c r="K96" s="17">
        <v>3.63</v>
      </c>
      <c r="L96" s="17" t="s">
        <v>2</v>
      </c>
      <c r="M96" s="17" t="s">
        <v>89</v>
      </c>
      <c r="O96" s="1">
        <f t="shared" si="75"/>
        <v>4</v>
      </c>
      <c r="P96" s="1">
        <f t="shared" si="76"/>
        <v>0</v>
      </c>
      <c r="Q96" s="12" t="str">
        <f t="shared" si="77"/>
        <v/>
      </c>
      <c r="R96" s="12" t="str">
        <f t="shared" si="78"/>
        <v/>
      </c>
      <c r="S96">
        <f t="shared" si="66"/>
        <v>4</v>
      </c>
      <c r="U96" s="13">
        <f t="shared" si="84"/>
        <v>0.21333333333333332</v>
      </c>
      <c r="V96" s="13">
        <f t="shared" si="85"/>
        <v>0.22535211267605637</v>
      </c>
      <c r="W96" s="13">
        <f t="shared" si="86"/>
        <v>0.30188679245283018</v>
      </c>
      <c r="X96" s="13">
        <f t="shared" si="87"/>
        <v>0.44077134986225902</v>
      </c>
      <c r="Z96" s="31">
        <f t="shared" si="80"/>
        <v>1</v>
      </c>
      <c r="AA96" s="31">
        <f t="shared" si="81"/>
        <v>1</v>
      </c>
      <c r="AB96" s="31">
        <f t="shared" si="82"/>
        <v>1</v>
      </c>
      <c r="AC96" s="31">
        <f t="shared" si="83"/>
        <v>1</v>
      </c>
    </row>
    <row r="97" spans="1:29" x14ac:dyDescent="0.25">
      <c r="A97" s="17" t="s">
        <v>93</v>
      </c>
      <c r="B97" s="17">
        <v>10</v>
      </c>
      <c r="C97" s="17">
        <v>16</v>
      </c>
      <c r="D97" s="17" t="s">
        <v>2</v>
      </c>
      <c r="E97" s="17">
        <v>6.4</v>
      </c>
      <c r="F97" s="17" t="s">
        <v>2</v>
      </c>
      <c r="G97" s="17">
        <v>5.7</v>
      </c>
      <c r="H97" s="17" t="s">
        <v>2</v>
      </c>
      <c r="I97" s="17">
        <v>3.9</v>
      </c>
      <c r="J97" s="17" t="s">
        <v>2</v>
      </c>
      <c r="K97" s="17">
        <v>2.1</v>
      </c>
      <c r="L97" s="17" t="s">
        <v>2</v>
      </c>
      <c r="M97" s="17" t="s">
        <v>89</v>
      </c>
      <c r="O97" s="1">
        <f t="shared" si="75"/>
        <v>4</v>
      </c>
      <c r="P97" s="1">
        <f t="shared" si="76"/>
        <v>0</v>
      </c>
      <c r="Q97" s="12" t="str">
        <f t="shared" si="77"/>
        <v/>
      </c>
      <c r="R97" s="12" t="str">
        <f t="shared" si="78"/>
        <v/>
      </c>
      <c r="S97">
        <f t="shared" si="66"/>
        <v>4</v>
      </c>
      <c r="U97" s="20">
        <f t="shared" si="84"/>
        <v>0.25</v>
      </c>
      <c r="V97" s="20">
        <f t="shared" si="85"/>
        <v>0.2807017543859649</v>
      </c>
      <c r="W97" s="20">
        <f t="shared" si="86"/>
        <v>0.4102564102564103</v>
      </c>
      <c r="X97" s="20">
        <f t="shared" si="87"/>
        <v>0.76190476190476186</v>
      </c>
      <c r="Z97" s="31">
        <f t="shared" si="80"/>
        <v>1</v>
      </c>
      <c r="AA97" s="31">
        <f t="shared" si="81"/>
        <v>1</v>
      </c>
      <c r="AB97" s="31">
        <f t="shared" si="82"/>
        <v>1</v>
      </c>
      <c r="AC97" s="31">
        <f t="shared" si="83"/>
        <v>1</v>
      </c>
    </row>
    <row r="98" spans="1:29" x14ac:dyDescent="0.25">
      <c r="A98" s="14" t="s">
        <v>94</v>
      </c>
      <c r="B98" s="14">
        <v>16</v>
      </c>
      <c r="C98" s="14">
        <v>16.899999999999999</v>
      </c>
      <c r="D98" s="14" t="s">
        <v>2</v>
      </c>
      <c r="E98" s="14">
        <v>10.199999999999999</v>
      </c>
      <c r="F98" s="14" t="s">
        <v>2</v>
      </c>
      <c r="G98" s="14">
        <v>9.6999999999999993</v>
      </c>
      <c r="H98" s="14" t="s">
        <v>2</v>
      </c>
      <c r="I98" s="14">
        <v>6.7</v>
      </c>
      <c r="J98" s="14" t="s">
        <v>2</v>
      </c>
      <c r="K98" s="14">
        <v>6.1</v>
      </c>
      <c r="L98" s="14" t="s">
        <v>3</v>
      </c>
      <c r="M98" s="14" t="s">
        <v>95</v>
      </c>
      <c r="O98" s="1" t="str">
        <f t="shared" si="75"/>
        <v/>
      </c>
      <c r="P98" s="1" t="str">
        <f t="shared" si="76"/>
        <v/>
      </c>
      <c r="Q98" s="12">
        <f t="shared" si="77"/>
        <v>4</v>
      </c>
      <c r="R98" s="12">
        <f t="shared" si="78"/>
        <v>0</v>
      </c>
      <c r="S98">
        <f t="shared" si="66"/>
        <v>4</v>
      </c>
      <c r="U98" s="16">
        <f t="shared" si="84"/>
        <v>0.26509803921568625</v>
      </c>
      <c r="V98" s="16">
        <f t="shared" si="85"/>
        <v>0.27876288659793813</v>
      </c>
      <c r="W98" s="16">
        <f t="shared" si="86"/>
        <v>0.40358208955223873</v>
      </c>
      <c r="X98" s="16">
        <f t="shared" si="87"/>
        <v>0.44327868852459013</v>
      </c>
      <c r="Z98" s="31">
        <f t="shared" si="80"/>
        <v>1</v>
      </c>
      <c r="AA98" s="31">
        <f t="shared" si="81"/>
        <v>1</v>
      </c>
      <c r="AB98" s="31">
        <f t="shared" si="82"/>
        <v>1</v>
      </c>
      <c r="AC98" s="31">
        <f t="shared" si="83"/>
        <v>1</v>
      </c>
    </row>
    <row r="99" spans="1:29" x14ac:dyDescent="0.25">
      <c r="A99" s="14" t="s">
        <v>96</v>
      </c>
      <c r="B99" s="14">
        <v>16</v>
      </c>
      <c r="C99" s="14">
        <v>16.899999999999999</v>
      </c>
      <c r="D99" s="14" t="s">
        <v>3</v>
      </c>
      <c r="E99" s="14">
        <v>9.6</v>
      </c>
      <c r="F99" s="14" t="s">
        <v>3</v>
      </c>
      <c r="G99" s="14">
        <v>9.6</v>
      </c>
      <c r="H99" s="14" t="s">
        <v>3</v>
      </c>
      <c r="I99" s="14">
        <v>6.4</v>
      </c>
      <c r="J99" s="14" t="s">
        <v>3</v>
      </c>
      <c r="K99" s="14">
        <v>5.5</v>
      </c>
      <c r="L99" s="14" t="s">
        <v>3</v>
      </c>
      <c r="M99" s="14" t="s">
        <v>95</v>
      </c>
      <c r="O99" s="1" t="str">
        <f t="shared" si="75"/>
        <v/>
      </c>
      <c r="P99" s="1" t="str">
        <f t="shared" si="76"/>
        <v/>
      </c>
      <c r="Q99" s="12">
        <f t="shared" si="77"/>
        <v>0</v>
      </c>
      <c r="R99" s="12">
        <f t="shared" si="78"/>
        <v>4</v>
      </c>
      <c r="S99">
        <f t="shared" si="66"/>
        <v>4</v>
      </c>
      <c r="U99" s="16">
        <f t="shared" si="84"/>
        <v>0.28166666666666662</v>
      </c>
      <c r="V99" s="16">
        <f t="shared" si="85"/>
        <v>0.28166666666666662</v>
      </c>
      <c r="W99" s="16">
        <f t="shared" si="86"/>
        <v>0.42249999999999993</v>
      </c>
      <c r="X99" s="16">
        <f t="shared" si="87"/>
        <v>0.49163636363636359</v>
      </c>
      <c r="Z99" s="31">
        <f t="shared" si="80"/>
        <v>1</v>
      </c>
      <c r="AA99" s="31">
        <f t="shared" si="81"/>
        <v>1</v>
      </c>
      <c r="AB99" s="31">
        <f t="shared" si="82"/>
        <v>1</v>
      </c>
      <c r="AC99" s="31">
        <f t="shared" si="83"/>
        <v>1</v>
      </c>
    </row>
    <row r="100" spans="1:29" x14ac:dyDescent="0.25">
      <c r="A100" s="14" t="s">
        <v>33</v>
      </c>
      <c r="B100" s="14">
        <v>16</v>
      </c>
      <c r="C100" s="14">
        <v>16.899999999999999</v>
      </c>
      <c r="D100" s="14" t="s">
        <v>3</v>
      </c>
      <c r="E100" s="14">
        <v>13.1</v>
      </c>
      <c r="F100" s="14" t="s">
        <v>2</v>
      </c>
      <c r="G100" s="14">
        <v>13.4</v>
      </c>
      <c r="H100" s="14" t="s">
        <v>3</v>
      </c>
      <c r="I100" s="14">
        <v>11.5</v>
      </c>
      <c r="J100" s="14" t="s">
        <v>3</v>
      </c>
      <c r="K100" s="14">
        <v>10.7</v>
      </c>
      <c r="L100" s="14" t="s">
        <v>2</v>
      </c>
      <c r="M100" s="14" t="s">
        <v>95</v>
      </c>
      <c r="O100" s="1">
        <f t="shared" si="75"/>
        <v>1</v>
      </c>
      <c r="P100" s="1">
        <f t="shared" si="76"/>
        <v>3</v>
      </c>
      <c r="Q100" s="12" t="str">
        <f t="shared" si="77"/>
        <v/>
      </c>
      <c r="R100" s="12" t="str">
        <f t="shared" si="78"/>
        <v/>
      </c>
      <c r="S100">
        <f t="shared" si="66"/>
        <v>4</v>
      </c>
      <c r="U100" s="16">
        <f t="shared" ref="U100:U142" si="88">$B100*$C100/E100/100</f>
        <v>0.20641221374045798</v>
      </c>
      <c r="V100" s="16">
        <f t="shared" ref="V100:V142" si="89">$B100*$C100/G100/100</f>
        <v>0.20179104477611937</v>
      </c>
      <c r="W100" s="16">
        <f t="shared" ref="W100:W142" si="90">$B100*$C100/I100/100</f>
        <v>0.2351304347826087</v>
      </c>
      <c r="X100" s="16">
        <f t="shared" ref="X100:X142" si="91">$B100*$C100/K100/100</f>
        <v>0.25271028037383181</v>
      </c>
      <c r="Z100" s="31">
        <f t="shared" si="80"/>
        <v>1</v>
      </c>
      <c r="AA100" s="31">
        <f t="shared" si="81"/>
        <v>0</v>
      </c>
      <c r="AB100" s="31">
        <f t="shared" si="82"/>
        <v>0</v>
      </c>
      <c r="AC100" s="31">
        <f t="shared" si="83"/>
        <v>1</v>
      </c>
    </row>
    <row r="101" spans="1:29" x14ac:dyDescent="0.25">
      <c r="A101" s="14" t="s">
        <v>97</v>
      </c>
      <c r="B101" s="14">
        <v>16</v>
      </c>
      <c r="C101" s="14">
        <v>16.899999999999999</v>
      </c>
      <c r="D101" s="14" t="s">
        <v>2</v>
      </c>
      <c r="E101" s="14">
        <v>9.6999999999999993</v>
      </c>
      <c r="F101" s="14" t="s">
        <v>2</v>
      </c>
      <c r="G101" s="14">
        <v>8.5</v>
      </c>
      <c r="H101" s="14" t="s">
        <v>2</v>
      </c>
      <c r="I101" s="14">
        <v>5.9</v>
      </c>
      <c r="J101" s="14" t="s">
        <v>2</v>
      </c>
      <c r="K101" s="14">
        <v>6.3</v>
      </c>
      <c r="L101" s="14" t="s">
        <v>2</v>
      </c>
      <c r="M101" s="14" t="s">
        <v>95</v>
      </c>
      <c r="O101" s="1">
        <f t="shared" si="75"/>
        <v>4</v>
      </c>
      <c r="P101" s="1">
        <f t="shared" si="76"/>
        <v>0</v>
      </c>
      <c r="Q101" s="12" t="str">
        <f t="shared" si="77"/>
        <v/>
      </c>
      <c r="R101" s="12" t="str">
        <f t="shared" si="78"/>
        <v/>
      </c>
      <c r="S101">
        <f t="shared" si="66"/>
        <v>4</v>
      </c>
      <c r="U101" s="16">
        <f t="shared" si="88"/>
        <v>0.27876288659793813</v>
      </c>
      <c r="V101" s="16">
        <f t="shared" si="89"/>
        <v>0.31811764705882351</v>
      </c>
      <c r="W101" s="16">
        <f t="shared" si="90"/>
        <v>0.45830508474576265</v>
      </c>
      <c r="X101" s="16">
        <f t="shared" si="91"/>
        <v>0.42920634920634915</v>
      </c>
      <c r="Z101" s="31">
        <f t="shared" si="80"/>
        <v>1</v>
      </c>
      <c r="AA101" s="31">
        <f t="shared" si="81"/>
        <v>1</v>
      </c>
      <c r="AB101" s="31">
        <f t="shared" si="82"/>
        <v>1</v>
      </c>
      <c r="AC101" s="31">
        <f t="shared" si="83"/>
        <v>1</v>
      </c>
    </row>
    <row r="102" spans="1:29" x14ac:dyDescent="0.25">
      <c r="A102" s="14" t="s">
        <v>79</v>
      </c>
      <c r="B102" s="14">
        <v>16</v>
      </c>
      <c r="C102" s="14">
        <v>16.899999999999999</v>
      </c>
      <c r="D102" s="14" t="s">
        <v>3</v>
      </c>
      <c r="E102" s="14">
        <v>9.3000000000000007</v>
      </c>
      <c r="F102" s="14" t="s">
        <v>3</v>
      </c>
      <c r="G102" s="14">
        <v>9.4</v>
      </c>
      <c r="H102" s="14" t="s">
        <v>3</v>
      </c>
      <c r="I102" s="14">
        <v>6.6</v>
      </c>
      <c r="J102" s="14" t="s">
        <v>3</v>
      </c>
      <c r="K102" s="14">
        <v>5.7</v>
      </c>
      <c r="L102" s="14" t="s">
        <v>2</v>
      </c>
      <c r="M102" s="14" t="s">
        <v>95</v>
      </c>
      <c r="O102" s="1">
        <f t="shared" si="75"/>
        <v>0</v>
      </c>
      <c r="P102" s="1">
        <f t="shared" si="76"/>
        <v>4</v>
      </c>
      <c r="Q102" s="12" t="str">
        <f t="shared" si="77"/>
        <v/>
      </c>
      <c r="R102" s="12" t="str">
        <f t="shared" si="78"/>
        <v/>
      </c>
      <c r="S102">
        <f t="shared" si="66"/>
        <v>4</v>
      </c>
      <c r="U102" s="16">
        <f t="shared" si="88"/>
        <v>0.29075268817204297</v>
      </c>
      <c r="V102" s="16">
        <f t="shared" si="89"/>
        <v>0.28765957446808504</v>
      </c>
      <c r="W102" s="16">
        <f t="shared" si="90"/>
        <v>0.40969696969696967</v>
      </c>
      <c r="X102" s="16">
        <f t="shared" si="91"/>
        <v>0.47438596491228063</v>
      </c>
      <c r="Z102" s="31">
        <f t="shared" si="80"/>
        <v>1</v>
      </c>
      <c r="AA102" s="31">
        <f t="shared" si="81"/>
        <v>1</v>
      </c>
      <c r="AB102" s="31">
        <f t="shared" si="82"/>
        <v>1</v>
      </c>
      <c r="AC102" s="31">
        <f t="shared" si="83"/>
        <v>1</v>
      </c>
    </row>
    <row r="103" spans="1:29" x14ac:dyDescent="0.25">
      <c r="A103" s="17" t="s">
        <v>98</v>
      </c>
      <c r="B103" s="17">
        <v>15</v>
      </c>
      <c r="C103" s="17">
        <v>17.2</v>
      </c>
      <c r="D103" s="17" t="s">
        <v>3</v>
      </c>
      <c r="E103" s="17">
        <v>10.9</v>
      </c>
      <c r="F103" s="17" t="s">
        <v>3</v>
      </c>
      <c r="G103" s="17">
        <v>10.5</v>
      </c>
      <c r="H103" s="17" t="s">
        <v>3</v>
      </c>
      <c r="I103" s="17">
        <v>7.5</v>
      </c>
      <c r="J103" s="17" t="s">
        <v>3</v>
      </c>
      <c r="K103" s="17">
        <v>7.5</v>
      </c>
      <c r="L103" s="17" t="s">
        <v>3</v>
      </c>
      <c r="M103" s="17" t="s">
        <v>99</v>
      </c>
      <c r="O103" s="1" t="str">
        <f t="shared" si="75"/>
        <v/>
      </c>
      <c r="P103" s="1" t="str">
        <f t="shared" si="76"/>
        <v/>
      </c>
      <c r="Q103" s="12">
        <f t="shared" si="77"/>
        <v>0</v>
      </c>
      <c r="R103" s="12">
        <f t="shared" si="78"/>
        <v>4</v>
      </c>
      <c r="S103">
        <f t="shared" si="66"/>
        <v>4</v>
      </c>
      <c r="U103" s="13">
        <f t="shared" si="88"/>
        <v>0.236697247706422</v>
      </c>
      <c r="V103" s="13">
        <f t="shared" si="89"/>
        <v>0.24571428571428572</v>
      </c>
      <c r="W103" s="13">
        <f t="shared" si="90"/>
        <v>0.34399999999999997</v>
      </c>
      <c r="X103" s="13">
        <f t="shared" si="91"/>
        <v>0.34399999999999997</v>
      </c>
      <c r="Z103" s="31">
        <f t="shared" si="80"/>
        <v>1</v>
      </c>
      <c r="AA103" s="31">
        <f t="shared" si="81"/>
        <v>1</v>
      </c>
      <c r="AB103" s="31">
        <f t="shared" si="82"/>
        <v>1</v>
      </c>
      <c r="AC103" s="31">
        <f t="shared" si="83"/>
        <v>1</v>
      </c>
    </row>
    <row r="104" spans="1:29" x14ac:dyDescent="0.25">
      <c r="A104" s="17" t="s">
        <v>35</v>
      </c>
      <c r="B104" s="17">
        <v>15</v>
      </c>
      <c r="C104" s="17">
        <v>17.2</v>
      </c>
      <c r="D104" s="17" t="s">
        <v>2</v>
      </c>
      <c r="E104" s="17">
        <v>8.5</v>
      </c>
      <c r="F104" s="17" t="s">
        <v>2</v>
      </c>
      <c r="G104" s="17">
        <v>8.6999999999999993</v>
      </c>
      <c r="H104" s="17" t="s">
        <v>2</v>
      </c>
      <c r="I104" s="17">
        <v>6.2</v>
      </c>
      <c r="J104" s="17" t="s">
        <v>2</v>
      </c>
      <c r="K104" s="17">
        <v>6.1</v>
      </c>
      <c r="L104" s="17" t="s">
        <v>2</v>
      </c>
      <c r="M104" s="17" t="s">
        <v>99</v>
      </c>
      <c r="O104" s="1">
        <f t="shared" si="75"/>
        <v>4</v>
      </c>
      <c r="P104" s="1">
        <f t="shared" si="76"/>
        <v>0</v>
      </c>
      <c r="Q104" s="12" t="str">
        <f t="shared" si="77"/>
        <v/>
      </c>
      <c r="R104" s="12" t="str">
        <f t="shared" si="78"/>
        <v/>
      </c>
      <c r="S104">
        <f t="shared" si="66"/>
        <v>4</v>
      </c>
      <c r="U104" s="13">
        <f t="shared" si="88"/>
        <v>0.30352941176470588</v>
      </c>
      <c r="V104" s="13">
        <f t="shared" si="89"/>
        <v>0.29655172413793107</v>
      </c>
      <c r="W104" s="13">
        <f t="shared" si="90"/>
        <v>0.41612903225806447</v>
      </c>
      <c r="X104" s="13">
        <f t="shared" si="91"/>
        <v>0.42295081967213116</v>
      </c>
      <c r="Z104" s="31">
        <f t="shared" si="80"/>
        <v>1</v>
      </c>
      <c r="AA104" s="31">
        <f t="shared" si="81"/>
        <v>1</v>
      </c>
      <c r="AB104" s="31">
        <f t="shared" si="82"/>
        <v>1</v>
      </c>
      <c r="AC104" s="31">
        <f t="shared" si="83"/>
        <v>1</v>
      </c>
    </row>
    <row r="105" spans="1:29" x14ac:dyDescent="0.25">
      <c r="A105" s="17" t="s">
        <v>84</v>
      </c>
      <c r="B105" s="17">
        <v>15</v>
      </c>
      <c r="C105" s="17">
        <v>17.2</v>
      </c>
      <c r="D105" s="17" t="s">
        <v>3</v>
      </c>
      <c r="E105" s="17">
        <v>9.1999999999999993</v>
      </c>
      <c r="F105" s="17" t="s">
        <v>3</v>
      </c>
      <c r="G105" s="17">
        <v>8.9</v>
      </c>
      <c r="H105" s="17" t="s">
        <v>2</v>
      </c>
      <c r="I105" s="17">
        <v>6.9</v>
      </c>
      <c r="J105" s="17" t="s">
        <v>3</v>
      </c>
      <c r="K105" s="17">
        <v>6.6</v>
      </c>
      <c r="L105" s="17" t="s">
        <v>2</v>
      </c>
      <c r="M105" s="17" t="s">
        <v>99</v>
      </c>
      <c r="O105" s="1">
        <f t="shared" si="75"/>
        <v>1</v>
      </c>
      <c r="P105" s="1">
        <f t="shared" si="76"/>
        <v>3</v>
      </c>
      <c r="Q105" s="12" t="str">
        <f t="shared" si="77"/>
        <v/>
      </c>
      <c r="R105" s="12" t="str">
        <f t="shared" si="78"/>
        <v/>
      </c>
      <c r="S105">
        <f t="shared" si="66"/>
        <v>4</v>
      </c>
      <c r="U105" s="13">
        <f t="shared" si="88"/>
        <v>0.28043478260869564</v>
      </c>
      <c r="V105" s="13">
        <f t="shared" si="89"/>
        <v>0.28988764044943816</v>
      </c>
      <c r="W105" s="13">
        <f t="shared" si="90"/>
        <v>0.37391304347826088</v>
      </c>
      <c r="X105" s="13">
        <f t="shared" si="91"/>
        <v>0.39090909090909093</v>
      </c>
      <c r="Z105" s="31">
        <f t="shared" si="80"/>
        <v>0</v>
      </c>
      <c r="AA105" s="31">
        <f t="shared" si="81"/>
        <v>1</v>
      </c>
      <c r="AB105" s="31">
        <f t="shared" si="82"/>
        <v>1</v>
      </c>
      <c r="AC105" s="31">
        <f t="shared" si="83"/>
        <v>0</v>
      </c>
    </row>
    <row r="106" spans="1:29" x14ac:dyDescent="0.25">
      <c r="A106" s="17" t="s">
        <v>100</v>
      </c>
      <c r="B106" s="17">
        <v>15</v>
      </c>
      <c r="C106" s="17">
        <v>17.2</v>
      </c>
      <c r="D106" s="17" t="s">
        <v>2</v>
      </c>
      <c r="E106" s="17">
        <v>7.9</v>
      </c>
      <c r="F106" s="17" t="s">
        <v>2</v>
      </c>
      <c r="G106" s="17">
        <v>7.1</v>
      </c>
      <c r="H106" s="17" t="s">
        <v>2</v>
      </c>
      <c r="I106" s="17">
        <v>7.5</v>
      </c>
      <c r="J106" s="17" t="s">
        <v>2</v>
      </c>
      <c r="K106" s="17">
        <v>6.9</v>
      </c>
      <c r="L106" s="17" t="s">
        <v>3</v>
      </c>
      <c r="M106" s="17" t="s">
        <v>99</v>
      </c>
      <c r="O106" s="1" t="str">
        <f t="shared" si="75"/>
        <v/>
      </c>
      <c r="P106" s="1" t="str">
        <f t="shared" si="76"/>
        <v/>
      </c>
      <c r="Q106" s="12">
        <f t="shared" si="77"/>
        <v>4</v>
      </c>
      <c r="R106" s="12">
        <f t="shared" si="78"/>
        <v>0</v>
      </c>
      <c r="S106">
        <f t="shared" si="66"/>
        <v>4</v>
      </c>
      <c r="U106" s="13">
        <f t="shared" si="88"/>
        <v>0.32658227848101262</v>
      </c>
      <c r="V106" s="13">
        <f t="shared" si="89"/>
        <v>0.36338028169014086</v>
      </c>
      <c r="W106" s="13">
        <f t="shared" si="90"/>
        <v>0.34399999999999997</v>
      </c>
      <c r="X106" s="13">
        <f t="shared" si="91"/>
        <v>0.37391304347826088</v>
      </c>
      <c r="Z106" s="31">
        <f t="shared" si="80"/>
        <v>1</v>
      </c>
      <c r="AA106" s="31">
        <f t="shared" si="81"/>
        <v>1</v>
      </c>
      <c r="AB106" s="31">
        <f t="shared" si="82"/>
        <v>1</v>
      </c>
      <c r="AC106" s="31">
        <f t="shared" si="83"/>
        <v>1</v>
      </c>
    </row>
    <row r="107" spans="1:29" x14ac:dyDescent="0.25">
      <c r="A107" s="17" t="s">
        <v>101</v>
      </c>
      <c r="B107" s="17">
        <v>15</v>
      </c>
      <c r="C107" s="17">
        <v>17.2</v>
      </c>
      <c r="D107" s="17" t="s">
        <v>2</v>
      </c>
      <c r="E107" s="17">
        <v>8.4</v>
      </c>
      <c r="F107" s="17" t="s">
        <v>2</v>
      </c>
      <c r="G107" s="17">
        <v>7.6</v>
      </c>
      <c r="H107" s="17" t="s">
        <v>2</v>
      </c>
      <c r="I107" s="17">
        <v>7.2</v>
      </c>
      <c r="J107" s="17" t="s">
        <v>3</v>
      </c>
      <c r="K107" s="17">
        <v>7</v>
      </c>
      <c r="L107" s="17" t="s">
        <v>2</v>
      </c>
      <c r="M107" s="17" t="s">
        <v>99</v>
      </c>
      <c r="O107" s="1">
        <f t="shared" si="75"/>
        <v>3</v>
      </c>
      <c r="P107" s="1">
        <f t="shared" si="76"/>
        <v>1</v>
      </c>
      <c r="Q107" s="12" t="str">
        <f t="shared" si="77"/>
        <v/>
      </c>
      <c r="R107" s="12" t="str">
        <f t="shared" si="78"/>
        <v/>
      </c>
      <c r="S107">
        <f t="shared" si="66"/>
        <v>4</v>
      </c>
      <c r="U107" s="13">
        <f t="shared" si="88"/>
        <v>0.30714285714285711</v>
      </c>
      <c r="V107" s="13">
        <f t="shared" si="89"/>
        <v>0.33947368421052632</v>
      </c>
      <c r="W107" s="13">
        <f t="shared" si="90"/>
        <v>0.35833333333333334</v>
      </c>
      <c r="X107" s="13">
        <f t="shared" si="91"/>
        <v>0.36857142857142855</v>
      </c>
      <c r="Z107" s="31">
        <f t="shared" si="80"/>
        <v>1</v>
      </c>
      <c r="AA107" s="31">
        <f t="shared" si="81"/>
        <v>0</v>
      </c>
      <c r="AB107" s="31">
        <f t="shared" si="82"/>
        <v>1</v>
      </c>
      <c r="AC107" s="31">
        <f t="shared" si="83"/>
        <v>0</v>
      </c>
    </row>
    <row r="108" spans="1:29" x14ac:dyDescent="0.25">
      <c r="A108" s="14" t="s">
        <v>102</v>
      </c>
      <c r="B108" s="14">
        <v>8</v>
      </c>
      <c r="C108" s="14">
        <v>15.5</v>
      </c>
      <c r="D108" s="14" t="s">
        <v>2</v>
      </c>
      <c r="E108" s="14">
        <v>5.67</v>
      </c>
      <c r="F108" s="14" t="s">
        <v>3</v>
      </c>
      <c r="G108" s="14">
        <v>4.58</v>
      </c>
      <c r="H108" s="14" t="s">
        <v>2</v>
      </c>
      <c r="I108" s="14">
        <v>2.38</v>
      </c>
      <c r="J108" s="14" t="s">
        <v>2</v>
      </c>
      <c r="K108" s="14">
        <v>2.71</v>
      </c>
      <c r="L108" s="14" t="s">
        <v>2</v>
      </c>
      <c r="M108" s="15" t="s">
        <v>103</v>
      </c>
      <c r="O108" s="1">
        <f t="shared" si="75"/>
        <v>3</v>
      </c>
      <c r="P108" s="1">
        <f t="shared" si="76"/>
        <v>1</v>
      </c>
      <c r="Q108" s="12" t="str">
        <f t="shared" si="77"/>
        <v/>
      </c>
      <c r="R108" s="12" t="str">
        <f t="shared" si="78"/>
        <v/>
      </c>
      <c r="S108">
        <f t="shared" si="66"/>
        <v>4</v>
      </c>
      <c r="U108" s="16">
        <f t="shared" si="88"/>
        <v>0.21869488536155202</v>
      </c>
      <c r="V108" s="16">
        <f t="shared" si="89"/>
        <v>0.27074235807860264</v>
      </c>
      <c r="W108" s="16">
        <f t="shared" si="90"/>
        <v>0.52100840336134457</v>
      </c>
      <c r="X108" s="16">
        <f t="shared" si="91"/>
        <v>0.45756457564575648</v>
      </c>
      <c r="Z108" s="31">
        <f t="shared" si="80"/>
        <v>1</v>
      </c>
      <c r="AA108" s="31">
        <f t="shared" si="81"/>
        <v>0</v>
      </c>
      <c r="AB108" s="31">
        <f t="shared" si="82"/>
        <v>0</v>
      </c>
      <c r="AC108" s="31">
        <f t="shared" si="83"/>
        <v>1</v>
      </c>
    </row>
    <row r="109" spans="1:29" x14ac:dyDescent="0.25">
      <c r="A109" s="14" t="s">
        <v>104</v>
      </c>
      <c r="B109" s="14">
        <v>8</v>
      </c>
      <c r="C109" s="14">
        <v>15.5</v>
      </c>
      <c r="D109" s="14" t="s">
        <v>2</v>
      </c>
      <c r="E109" s="14">
        <v>6.22</v>
      </c>
      <c r="F109" s="14" t="s">
        <v>3</v>
      </c>
      <c r="G109" s="14">
        <v>5.43</v>
      </c>
      <c r="H109" s="14" t="s">
        <v>2</v>
      </c>
      <c r="I109" s="14">
        <v>4.51</v>
      </c>
      <c r="J109" s="14" t="s">
        <v>3</v>
      </c>
      <c r="K109" s="14">
        <v>3.72</v>
      </c>
      <c r="L109" s="14" t="s">
        <v>2</v>
      </c>
      <c r="M109" s="15" t="s">
        <v>103</v>
      </c>
      <c r="O109" s="1">
        <f t="shared" si="75"/>
        <v>2</v>
      </c>
      <c r="P109" s="1">
        <f t="shared" si="76"/>
        <v>2</v>
      </c>
      <c r="Q109" s="12" t="str">
        <f t="shared" si="77"/>
        <v/>
      </c>
      <c r="R109" s="12" t="str">
        <f t="shared" si="78"/>
        <v/>
      </c>
      <c r="S109">
        <f t="shared" si="66"/>
        <v>4</v>
      </c>
      <c r="U109" s="16">
        <f t="shared" si="88"/>
        <v>0.19935691318327975</v>
      </c>
      <c r="V109" s="16">
        <f t="shared" si="89"/>
        <v>0.2283609576427256</v>
      </c>
      <c r="W109" s="16">
        <f t="shared" si="90"/>
        <v>0.27494456762749447</v>
      </c>
      <c r="X109" s="16">
        <f t="shared" si="91"/>
        <v>0.33333333333333326</v>
      </c>
      <c r="Z109" s="31">
        <f t="shared" si="80"/>
        <v>1</v>
      </c>
      <c r="AA109" s="31">
        <f t="shared" si="81"/>
        <v>1</v>
      </c>
      <c r="AB109" s="31">
        <f t="shared" si="82"/>
        <v>0</v>
      </c>
      <c r="AC109" s="31">
        <f t="shared" si="83"/>
        <v>0</v>
      </c>
    </row>
    <row r="110" spans="1:29" x14ac:dyDescent="0.25">
      <c r="A110" s="14" t="s">
        <v>105</v>
      </c>
      <c r="B110" s="14">
        <v>14</v>
      </c>
      <c r="C110" s="14">
        <v>17</v>
      </c>
      <c r="D110" s="14" t="s">
        <v>3</v>
      </c>
      <c r="E110" s="14">
        <v>9.58</v>
      </c>
      <c r="F110" s="14" t="s">
        <v>3</v>
      </c>
      <c r="G110" s="14">
        <v>8.23</v>
      </c>
      <c r="H110" s="14" t="s">
        <v>2</v>
      </c>
      <c r="I110" s="14">
        <v>6.32</v>
      </c>
      <c r="J110" s="14" t="s">
        <v>2</v>
      </c>
      <c r="K110" s="14">
        <v>5.84</v>
      </c>
      <c r="L110" s="14" t="s">
        <v>2</v>
      </c>
      <c r="M110" s="15" t="s">
        <v>103</v>
      </c>
      <c r="O110" s="1">
        <f t="shared" si="75"/>
        <v>2</v>
      </c>
      <c r="P110" s="1">
        <f t="shared" si="76"/>
        <v>2</v>
      </c>
      <c r="Q110" s="12" t="str">
        <f t="shared" si="77"/>
        <v/>
      </c>
      <c r="R110" s="12" t="str">
        <f t="shared" si="78"/>
        <v/>
      </c>
      <c r="S110">
        <f t="shared" si="66"/>
        <v>4</v>
      </c>
      <c r="U110" s="16">
        <f t="shared" si="88"/>
        <v>0.24843423799582465</v>
      </c>
      <c r="V110" s="16">
        <f t="shared" si="89"/>
        <v>0.28918590522478732</v>
      </c>
      <c r="W110" s="16">
        <f t="shared" si="90"/>
        <v>0.37658227848101261</v>
      </c>
      <c r="X110" s="16">
        <f t="shared" si="91"/>
        <v>0.40753424657534248</v>
      </c>
      <c r="Z110" s="31">
        <f t="shared" si="80"/>
        <v>0</v>
      </c>
      <c r="AA110" s="31">
        <f t="shared" si="81"/>
        <v>0</v>
      </c>
      <c r="AB110" s="31">
        <f t="shared" si="82"/>
        <v>1</v>
      </c>
      <c r="AC110" s="31">
        <f t="shared" si="83"/>
        <v>1</v>
      </c>
    </row>
    <row r="111" spans="1:29" x14ac:dyDescent="0.25">
      <c r="A111" s="14" t="s">
        <v>106</v>
      </c>
      <c r="B111" s="14">
        <v>14</v>
      </c>
      <c r="C111" s="14">
        <v>17</v>
      </c>
      <c r="D111" s="14" t="s">
        <v>2</v>
      </c>
      <c r="E111" s="14">
        <v>9.02</v>
      </c>
      <c r="F111" s="14" t="s">
        <v>2</v>
      </c>
      <c r="G111" s="14">
        <v>8.4600000000000009</v>
      </c>
      <c r="H111" s="14" t="s">
        <v>2</v>
      </c>
      <c r="I111" s="14">
        <v>5.89</v>
      </c>
      <c r="J111" s="14" t="s">
        <v>2</v>
      </c>
      <c r="K111" s="14">
        <v>5.33</v>
      </c>
      <c r="L111" s="14" t="s">
        <v>2</v>
      </c>
      <c r="M111" s="15" t="s">
        <v>103</v>
      </c>
      <c r="O111" s="1">
        <f t="shared" si="75"/>
        <v>4</v>
      </c>
      <c r="P111" s="1">
        <f t="shared" si="76"/>
        <v>0</v>
      </c>
      <c r="Q111" s="12" t="str">
        <f t="shared" si="77"/>
        <v/>
      </c>
      <c r="R111" s="12" t="str">
        <f t="shared" si="78"/>
        <v/>
      </c>
      <c r="S111">
        <f t="shared" si="66"/>
        <v>4</v>
      </c>
      <c r="U111" s="16">
        <f t="shared" si="88"/>
        <v>0.26385809312638581</v>
      </c>
      <c r="V111" s="16">
        <f t="shared" si="89"/>
        <v>0.28132387706855788</v>
      </c>
      <c r="W111" s="16">
        <f t="shared" si="90"/>
        <v>0.40407470288624792</v>
      </c>
      <c r="X111" s="16">
        <f t="shared" si="91"/>
        <v>0.44652908067542213</v>
      </c>
      <c r="Z111" s="31">
        <f t="shared" si="80"/>
        <v>1</v>
      </c>
      <c r="AA111" s="31">
        <f t="shared" si="81"/>
        <v>1</v>
      </c>
      <c r="AB111" s="31">
        <f t="shared" si="82"/>
        <v>1</v>
      </c>
      <c r="AC111" s="31">
        <f t="shared" si="83"/>
        <v>1</v>
      </c>
    </row>
    <row r="112" spans="1:29" x14ac:dyDescent="0.25">
      <c r="A112" s="14" t="s">
        <v>107</v>
      </c>
      <c r="B112" s="14">
        <v>14</v>
      </c>
      <c r="C112" s="14">
        <v>17</v>
      </c>
      <c r="D112" s="14" t="s">
        <v>2</v>
      </c>
      <c r="E112" s="14">
        <v>10.46</v>
      </c>
      <c r="F112" s="14" t="s">
        <v>3</v>
      </c>
      <c r="G112" s="14">
        <v>9.5399999999999991</v>
      </c>
      <c r="H112" s="14" t="s">
        <v>3</v>
      </c>
      <c r="I112" s="14">
        <v>7.14</v>
      </c>
      <c r="J112" s="14" t="s">
        <v>2</v>
      </c>
      <c r="K112" s="14">
        <v>6.87</v>
      </c>
      <c r="L112" s="33" t="s">
        <v>2</v>
      </c>
      <c r="M112" s="15" t="s">
        <v>103</v>
      </c>
      <c r="O112" s="1">
        <f t="shared" si="75"/>
        <v>2</v>
      </c>
      <c r="P112" s="1">
        <f t="shared" si="76"/>
        <v>2</v>
      </c>
      <c r="Q112" s="12" t="str">
        <f t="shared" si="77"/>
        <v/>
      </c>
      <c r="R112" s="12" t="str">
        <f t="shared" si="78"/>
        <v/>
      </c>
      <c r="S112">
        <f t="shared" si="66"/>
        <v>4</v>
      </c>
      <c r="U112" s="16">
        <f t="shared" si="88"/>
        <v>0.22753346080305925</v>
      </c>
      <c r="V112" s="16">
        <f t="shared" si="89"/>
        <v>0.24947589098532497</v>
      </c>
      <c r="W112" s="16">
        <f t="shared" si="90"/>
        <v>0.33333333333333337</v>
      </c>
      <c r="X112" s="16">
        <f t="shared" si="91"/>
        <v>0.34643377001455605</v>
      </c>
      <c r="Z112" s="31">
        <f t="shared" si="80"/>
        <v>0</v>
      </c>
      <c r="AA112" s="31">
        <f t="shared" si="81"/>
        <v>0</v>
      </c>
      <c r="AB112" s="31">
        <f t="shared" si="82"/>
        <v>0</v>
      </c>
      <c r="AC112" s="31">
        <f t="shared" si="83"/>
        <v>0</v>
      </c>
    </row>
    <row r="113" spans="1:29" x14ac:dyDescent="0.25">
      <c r="A113" s="17" t="s">
        <v>82</v>
      </c>
      <c r="B113" s="17">
        <v>10</v>
      </c>
      <c r="C113" s="17">
        <v>16.5</v>
      </c>
      <c r="D113" s="17" t="s">
        <v>2</v>
      </c>
      <c r="E113" s="17">
        <v>6.1</v>
      </c>
      <c r="F113" s="17" t="s">
        <v>2</v>
      </c>
      <c r="G113" s="17">
        <v>4.7</v>
      </c>
      <c r="H113" s="17" t="s">
        <v>2</v>
      </c>
      <c r="I113" s="17">
        <v>3.07</v>
      </c>
      <c r="J113" s="17" t="s">
        <v>2</v>
      </c>
      <c r="K113" s="17">
        <v>2.5</v>
      </c>
      <c r="L113" s="17" t="s">
        <v>2</v>
      </c>
      <c r="M113" s="18" t="s">
        <v>108</v>
      </c>
      <c r="O113" s="1">
        <f t="shared" si="75"/>
        <v>4</v>
      </c>
      <c r="P113" s="1">
        <f t="shared" si="76"/>
        <v>0</v>
      </c>
      <c r="Q113" s="12" t="str">
        <f t="shared" si="77"/>
        <v/>
      </c>
      <c r="R113" s="12" t="str">
        <f t="shared" si="78"/>
        <v/>
      </c>
      <c r="S113">
        <f t="shared" si="66"/>
        <v>4</v>
      </c>
      <c r="U113" s="13">
        <f t="shared" si="88"/>
        <v>0.27049180327868855</v>
      </c>
      <c r="V113" s="13">
        <f t="shared" si="89"/>
        <v>0.35106382978723405</v>
      </c>
      <c r="W113" s="13">
        <f t="shared" si="90"/>
        <v>0.53745928338762217</v>
      </c>
      <c r="X113" s="13">
        <f t="shared" si="91"/>
        <v>0.66</v>
      </c>
      <c r="Z113" s="31">
        <f t="shared" si="80"/>
        <v>1</v>
      </c>
      <c r="AA113" s="31">
        <f t="shared" si="81"/>
        <v>1</v>
      </c>
      <c r="AB113" s="31">
        <f t="shared" si="82"/>
        <v>1</v>
      </c>
      <c r="AC113" s="31">
        <f t="shared" si="83"/>
        <v>1</v>
      </c>
    </row>
    <row r="114" spans="1:29" x14ac:dyDescent="0.25">
      <c r="A114" s="17" t="s">
        <v>109</v>
      </c>
      <c r="B114" s="17">
        <v>16</v>
      </c>
      <c r="C114" s="17">
        <v>19</v>
      </c>
      <c r="D114" s="17" t="s">
        <v>2</v>
      </c>
      <c r="E114" s="17">
        <v>10.4</v>
      </c>
      <c r="F114" s="17" t="s">
        <v>2</v>
      </c>
      <c r="G114" s="17">
        <v>11.7</v>
      </c>
      <c r="H114" s="17" t="s">
        <v>2</v>
      </c>
      <c r="I114" s="17">
        <v>5</v>
      </c>
      <c r="J114" s="17" t="s">
        <v>2</v>
      </c>
      <c r="K114" s="17">
        <v>5.2</v>
      </c>
      <c r="L114" s="17" t="s">
        <v>2</v>
      </c>
      <c r="M114" s="18" t="s">
        <v>108</v>
      </c>
      <c r="O114" s="1">
        <f t="shared" si="75"/>
        <v>4</v>
      </c>
      <c r="P114" s="1">
        <f t="shared" si="76"/>
        <v>0</v>
      </c>
      <c r="Q114" s="12" t="str">
        <f t="shared" si="77"/>
        <v/>
      </c>
      <c r="R114" s="12" t="str">
        <f t="shared" si="78"/>
        <v/>
      </c>
      <c r="S114">
        <f t="shared" si="66"/>
        <v>4</v>
      </c>
      <c r="U114" s="13">
        <f t="shared" si="88"/>
        <v>0.29230769230769232</v>
      </c>
      <c r="V114" s="13">
        <f t="shared" si="89"/>
        <v>0.25982905982905985</v>
      </c>
      <c r="W114" s="13">
        <f t="shared" si="90"/>
        <v>0.60799999999999998</v>
      </c>
      <c r="X114" s="13">
        <f t="shared" si="91"/>
        <v>0.58461538461538465</v>
      </c>
      <c r="Z114" s="31">
        <f t="shared" si="80"/>
        <v>1</v>
      </c>
      <c r="AA114" s="31">
        <f t="shared" si="81"/>
        <v>1</v>
      </c>
      <c r="AB114" s="31">
        <f t="shared" si="82"/>
        <v>1</v>
      </c>
      <c r="AC114" s="31">
        <f t="shared" si="83"/>
        <v>1</v>
      </c>
    </row>
    <row r="115" spans="1:29" x14ac:dyDescent="0.25">
      <c r="A115" s="17" t="s">
        <v>110</v>
      </c>
      <c r="B115" s="17">
        <v>16</v>
      </c>
      <c r="C115" s="17">
        <v>19</v>
      </c>
      <c r="D115" s="17" t="s">
        <v>3</v>
      </c>
      <c r="E115" s="17">
        <v>9.1999999999999993</v>
      </c>
      <c r="F115" s="17" t="s">
        <v>3</v>
      </c>
      <c r="G115" s="17">
        <v>9</v>
      </c>
      <c r="H115" s="17" t="s">
        <v>3</v>
      </c>
      <c r="I115" s="17">
        <v>4.5999999999999996</v>
      </c>
      <c r="J115" s="17" t="s">
        <v>3</v>
      </c>
      <c r="K115" s="17">
        <v>4.7</v>
      </c>
      <c r="L115" s="17" t="s">
        <v>2</v>
      </c>
      <c r="M115" s="18" t="s">
        <v>108</v>
      </c>
      <c r="O115" s="1">
        <f t="shared" si="75"/>
        <v>0</v>
      </c>
      <c r="P115" s="1">
        <f t="shared" si="76"/>
        <v>4</v>
      </c>
      <c r="Q115" s="12" t="str">
        <f t="shared" si="77"/>
        <v/>
      </c>
      <c r="R115" s="12" t="str">
        <f t="shared" si="78"/>
        <v/>
      </c>
      <c r="S115">
        <f t="shared" si="66"/>
        <v>4</v>
      </c>
      <c r="U115" s="13">
        <f t="shared" si="88"/>
        <v>0.33043478260869569</v>
      </c>
      <c r="V115" s="13">
        <f t="shared" si="89"/>
        <v>0.33777777777777779</v>
      </c>
      <c r="W115" s="13">
        <f t="shared" si="90"/>
        <v>0.66086956521739137</v>
      </c>
      <c r="X115" s="13">
        <f t="shared" si="91"/>
        <v>0.64680851063829792</v>
      </c>
      <c r="Z115" s="31">
        <f t="shared" si="80"/>
        <v>1</v>
      </c>
      <c r="AA115" s="31">
        <f t="shared" si="81"/>
        <v>1</v>
      </c>
      <c r="AB115" s="31">
        <f t="shared" si="82"/>
        <v>1</v>
      </c>
      <c r="AC115" s="31">
        <f t="shared" si="83"/>
        <v>1</v>
      </c>
    </row>
    <row r="116" spans="1:29" x14ac:dyDescent="0.25">
      <c r="A116" s="17" t="s">
        <v>111</v>
      </c>
      <c r="B116" s="17">
        <v>16</v>
      </c>
      <c r="C116" s="17">
        <v>19</v>
      </c>
      <c r="D116" s="17" t="s">
        <v>2</v>
      </c>
      <c r="E116" s="17">
        <v>10.5</v>
      </c>
      <c r="F116" s="17" t="s">
        <v>2</v>
      </c>
      <c r="G116" s="17">
        <v>8.6999999999999993</v>
      </c>
      <c r="H116" s="17" t="s">
        <v>2</v>
      </c>
      <c r="I116" s="17">
        <v>5</v>
      </c>
      <c r="J116" s="17" t="s">
        <v>3</v>
      </c>
      <c r="K116" s="17">
        <v>4.8</v>
      </c>
      <c r="L116" s="17" t="s">
        <v>2</v>
      </c>
      <c r="M116" s="18" t="s">
        <v>108</v>
      </c>
      <c r="O116" s="1">
        <f t="shared" si="75"/>
        <v>3</v>
      </c>
      <c r="P116" s="1">
        <f t="shared" si="76"/>
        <v>1</v>
      </c>
      <c r="Q116" s="12" t="str">
        <f t="shared" si="77"/>
        <v/>
      </c>
      <c r="R116" s="12" t="str">
        <f t="shared" si="78"/>
        <v/>
      </c>
      <c r="S116">
        <f t="shared" si="66"/>
        <v>4</v>
      </c>
      <c r="U116" s="13">
        <f t="shared" si="88"/>
        <v>0.28952380952380952</v>
      </c>
      <c r="V116" s="13">
        <f t="shared" si="89"/>
        <v>0.34942528735632189</v>
      </c>
      <c r="W116" s="13">
        <f t="shared" si="90"/>
        <v>0.60799999999999998</v>
      </c>
      <c r="X116" s="13">
        <f t="shared" si="91"/>
        <v>0.6333333333333333</v>
      </c>
      <c r="Z116" s="31">
        <f t="shared" si="80"/>
        <v>1</v>
      </c>
      <c r="AA116" s="31">
        <f t="shared" si="81"/>
        <v>0</v>
      </c>
      <c r="AB116" s="31">
        <f t="shared" si="82"/>
        <v>1</v>
      </c>
      <c r="AC116" s="31">
        <f t="shared" si="83"/>
        <v>0</v>
      </c>
    </row>
    <row r="117" spans="1:29" x14ac:dyDescent="0.25">
      <c r="A117" s="17" t="s">
        <v>112</v>
      </c>
      <c r="B117" s="17">
        <v>16</v>
      </c>
      <c r="C117" s="17">
        <v>19</v>
      </c>
      <c r="D117" s="17" t="s">
        <v>3</v>
      </c>
      <c r="E117" s="17">
        <v>10.8</v>
      </c>
      <c r="F117" s="17" t="s">
        <v>3</v>
      </c>
      <c r="G117" s="17">
        <v>9.3000000000000007</v>
      </c>
      <c r="H117" s="17" t="s">
        <v>3</v>
      </c>
      <c r="I117" s="17">
        <v>5.8</v>
      </c>
      <c r="J117" s="17" t="s">
        <v>3</v>
      </c>
      <c r="K117" s="17">
        <v>5.8</v>
      </c>
      <c r="L117" s="17" t="s">
        <v>2</v>
      </c>
      <c r="M117" s="18" t="s">
        <v>108</v>
      </c>
      <c r="O117" s="1">
        <f t="shared" si="75"/>
        <v>0</v>
      </c>
      <c r="P117" s="1">
        <f t="shared" si="76"/>
        <v>4</v>
      </c>
      <c r="Q117" s="12" t="str">
        <f t="shared" si="77"/>
        <v/>
      </c>
      <c r="R117" s="12" t="str">
        <f t="shared" si="78"/>
        <v/>
      </c>
      <c r="S117">
        <f t="shared" si="66"/>
        <v>4</v>
      </c>
      <c r="U117" s="13">
        <f t="shared" si="88"/>
        <v>0.28148148148148144</v>
      </c>
      <c r="V117" s="13">
        <f t="shared" si="89"/>
        <v>0.32688172043010755</v>
      </c>
      <c r="W117" s="13">
        <f t="shared" si="90"/>
        <v>0.52413793103448281</v>
      </c>
      <c r="X117" s="13">
        <f t="shared" si="91"/>
        <v>0.52413793103448281</v>
      </c>
      <c r="Z117" s="31">
        <f t="shared" si="80"/>
        <v>1</v>
      </c>
      <c r="AA117" s="31">
        <f t="shared" si="81"/>
        <v>1</v>
      </c>
      <c r="AB117" s="31">
        <f t="shared" si="82"/>
        <v>1</v>
      </c>
      <c r="AC117" s="31">
        <f t="shared" si="83"/>
        <v>1</v>
      </c>
    </row>
    <row r="118" spans="1:29" x14ac:dyDescent="0.25">
      <c r="A118" s="14" t="s">
        <v>113</v>
      </c>
      <c r="B118" s="14">
        <v>12</v>
      </c>
      <c r="C118" s="14">
        <v>17</v>
      </c>
      <c r="D118" s="14" t="s">
        <v>2</v>
      </c>
      <c r="E118" s="14">
        <v>7.49</v>
      </c>
      <c r="F118" s="14" t="s">
        <v>2</v>
      </c>
      <c r="G118" s="14">
        <v>6.57</v>
      </c>
      <c r="H118" s="14" t="s">
        <v>2</v>
      </c>
      <c r="I118" s="14">
        <v>3.65</v>
      </c>
      <c r="J118" s="14" t="s">
        <v>2</v>
      </c>
      <c r="K118" s="14">
        <v>3.7</v>
      </c>
      <c r="L118" s="14" t="s">
        <v>2</v>
      </c>
      <c r="M118" s="15" t="s">
        <v>114</v>
      </c>
      <c r="O118" s="1">
        <f t="shared" si="75"/>
        <v>4</v>
      </c>
      <c r="P118" s="1">
        <f t="shared" si="76"/>
        <v>0</v>
      </c>
      <c r="Q118" s="12" t="str">
        <f t="shared" si="77"/>
        <v/>
      </c>
      <c r="R118" s="12" t="str">
        <f t="shared" si="78"/>
        <v/>
      </c>
      <c r="S118">
        <f t="shared" si="66"/>
        <v>4</v>
      </c>
      <c r="U118" s="16">
        <f t="shared" si="88"/>
        <v>0.27236315086782376</v>
      </c>
      <c r="V118" s="16">
        <f t="shared" si="89"/>
        <v>0.31050228310502281</v>
      </c>
      <c r="W118" s="16">
        <f t="shared" si="90"/>
        <v>0.55890410958904113</v>
      </c>
      <c r="X118" s="16">
        <f t="shared" si="91"/>
        <v>0.55135135135135127</v>
      </c>
      <c r="Z118" s="31">
        <f t="shared" si="80"/>
        <v>1</v>
      </c>
      <c r="AA118" s="31">
        <f t="shared" si="81"/>
        <v>1</v>
      </c>
      <c r="AB118" s="31">
        <f t="shared" si="82"/>
        <v>1</v>
      </c>
      <c r="AC118" s="31">
        <f t="shared" si="83"/>
        <v>1</v>
      </c>
    </row>
    <row r="119" spans="1:29" x14ac:dyDescent="0.25">
      <c r="A119" s="14" t="s">
        <v>115</v>
      </c>
      <c r="B119" s="14">
        <v>12</v>
      </c>
      <c r="C119" s="14">
        <v>17</v>
      </c>
      <c r="D119" s="14" t="s">
        <v>3</v>
      </c>
      <c r="E119" s="14">
        <v>8.26</v>
      </c>
      <c r="F119" s="14" t="s">
        <v>3</v>
      </c>
      <c r="G119" s="14">
        <v>6.32</v>
      </c>
      <c r="H119" s="14" t="s">
        <v>2</v>
      </c>
      <c r="I119" s="14">
        <v>2.98</v>
      </c>
      <c r="J119" s="14" t="s">
        <v>3</v>
      </c>
      <c r="K119" s="14">
        <v>3.11</v>
      </c>
      <c r="L119" s="14" t="s">
        <v>2</v>
      </c>
      <c r="M119" s="15" t="s">
        <v>114</v>
      </c>
      <c r="O119" s="1">
        <f t="shared" si="75"/>
        <v>1</v>
      </c>
      <c r="P119" s="1">
        <f t="shared" si="76"/>
        <v>3</v>
      </c>
      <c r="Q119" s="12" t="str">
        <f t="shared" si="77"/>
        <v/>
      </c>
      <c r="R119" s="12" t="str">
        <f t="shared" si="78"/>
        <v/>
      </c>
      <c r="S119">
        <f t="shared" si="66"/>
        <v>4</v>
      </c>
      <c r="U119" s="16">
        <f t="shared" si="88"/>
        <v>0.24697336561743341</v>
      </c>
      <c r="V119" s="16">
        <f t="shared" si="89"/>
        <v>0.32278481012658228</v>
      </c>
      <c r="W119" s="16">
        <f t="shared" si="90"/>
        <v>0.68456375838926176</v>
      </c>
      <c r="X119" s="16">
        <f t="shared" si="91"/>
        <v>0.65594855305466238</v>
      </c>
      <c r="Z119" s="31">
        <f t="shared" si="80"/>
        <v>0</v>
      </c>
      <c r="AA119" s="31">
        <f t="shared" si="81"/>
        <v>1</v>
      </c>
      <c r="AB119" s="31">
        <f t="shared" si="82"/>
        <v>1</v>
      </c>
      <c r="AC119" s="31">
        <f t="shared" si="83"/>
        <v>0</v>
      </c>
    </row>
    <row r="120" spans="1:29" x14ac:dyDescent="0.25">
      <c r="A120" s="14" t="s">
        <v>91</v>
      </c>
      <c r="B120" s="14">
        <v>12</v>
      </c>
      <c r="C120" s="14">
        <v>17</v>
      </c>
      <c r="D120" s="14" t="s">
        <v>2</v>
      </c>
      <c r="E120" s="14">
        <v>7.33</v>
      </c>
      <c r="F120" s="14" t="s">
        <v>2</v>
      </c>
      <c r="G120" s="14">
        <v>7.1</v>
      </c>
      <c r="H120" s="14" t="s">
        <v>2</v>
      </c>
      <c r="I120" s="14">
        <v>3.51</v>
      </c>
      <c r="J120" s="14" t="s">
        <v>3</v>
      </c>
      <c r="K120" s="14">
        <v>2.86</v>
      </c>
      <c r="L120" s="14" t="s">
        <v>2</v>
      </c>
      <c r="M120" s="15" t="s">
        <v>114</v>
      </c>
      <c r="O120" s="1">
        <f t="shared" si="75"/>
        <v>3</v>
      </c>
      <c r="P120" s="1">
        <f t="shared" si="76"/>
        <v>1</v>
      </c>
      <c r="Q120" s="12" t="str">
        <f t="shared" si="77"/>
        <v/>
      </c>
      <c r="R120" s="12" t="str">
        <f t="shared" si="78"/>
        <v/>
      </c>
      <c r="S120">
        <f t="shared" si="66"/>
        <v>4</v>
      </c>
      <c r="U120" s="16">
        <f t="shared" si="88"/>
        <v>0.27830832196452931</v>
      </c>
      <c r="V120" s="16">
        <f t="shared" si="89"/>
        <v>0.28732394366197184</v>
      </c>
      <c r="W120" s="16">
        <f t="shared" si="90"/>
        <v>0.58119658119658124</v>
      </c>
      <c r="X120" s="16">
        <f t="shared" si="91"/>
        <v>0.71328671328671334</v>
      </c>
      <c r="Z120" s="31">
        <f t="shared" si="80"/>
        <v>1</v>
      </c>
      <c r="AA120" s="31">
        <f t="shared" si="81"/>
        <v>0</v>
      </c>
      <c r="AB120" s="31">
        <f t="shared" si="82"/>
        <v>1</v>
      </c>
      <c r="AC120" s="31">
        <f t="shared" si="83"/>
        <v>0</v>
      </c>
    </row>
    <row r="121" spans="1:29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5" t="s">
        <v>114</v>
      </c>
      <c r="Q121" s="12"/>
      <c r="R121" s="12"/>
      <c r="U121" s="16"/>
      <c r="V121" s="16"/>
      <c r="W121" s="16"/>
      <c r="X121" s="16"/>
    </row>
    <row r="122" spans="1:29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5" t="s">
        <v>114</v>
      </c>
      <c r="Q122" s="12"/>
      <c r="R122" s="12"/>
      <c r="U122" s="16"/>
      <c r="V122" s="16"/>
      <c r="W122" s="16"/>
      <c r="X122" s="16"/>
    </row>
    <row r="123" spans="1:29" x14ac:dyDescent="0.25">
      <c r="A123" s="17" t="s">
        <v>33</v>
      </c>
      <c r="B123" s="17">
        <v>10</v>
      </c>
      <c r="C123" s="17">
        <v>18.7</v>
      </c>
      <c r="D123" s="17" t="s">
        <v>2</v>
      </c>
      <c r="E123" s="17">
        <v>5.2</v>
      </c>
      <c r="F123" s="17" t="s">
        <v>3</v>
      </c>
      <c r="G123" s="17">
        <v>3.9</v>
      </c>
      <c r="H123" s="17" t="s">
        <v>2</v>
      </c>
      <c r="I123" s="17">
        <v>4.4000000000000004</v>
      </c>
      <c r="J123" s="17" t="s">
        <v>3</v>
      </c>
      <c r="K123" s="17">
        <v>3.1</v>
      </c>
      <c r="L123" s="17" t="s">
        <v>2</v>
      </c>
      <c r="M123" s="17" t="s">
        <v>116</v>
      </c>
      <c r="O123" s="1">
        <f t="shared" ref="O123" si="92">IF(L123="R",IF(AND($L123="R",$D123="R"),1,0)+IF(AND($L123="R",$F123="R"),1,0)+IF(AND($L123="R",$H123="R"),1,0)+IF(AND($L123="R",$J123="R"),1,0),"")</f>
        <v>2</v>
      </c>
      <c r="P123" s="1">
        <f t="shared" ref="P123" si="93">IF(L123="R",IF(AND($L123="R",$D123="L"),1,0)+IF(AND($L123="R",$F123="L"),1,0)+IF(AND($L123="R",$H123="L"),1,0)+IF(AND($L123="R",$J123="L"),1,0),"")</f>
        <v>2</v>
      </c>
      <c r="Q123" s="12" t="str">
        <f t="shared" ref="Q123" si="94">IF(L123="L",IF(AND($L123="L",$D123="R"),1,0)+IF(AND($L123="L",$F123="R"),1,0)+IF(AND($L123="L",$H123="R"),1,0)+IF(AND($L123="L",$J123="R"),1,0),"")</f>
        <v/>
      </c>
      <c r="R123" s="12" t="str">
        <f t="shared" ref="R123" si="95">IF(L123="L",IF(AND($L123="L",$D123="L"),1,0)+IF(AND($L123="L",$F123="L"),1,0)+IF(AND($L123="L",$H123="L"),1,0)+IF(AND($L123="L",$J123="L"),1,0),"")</f>
        <v/>
      </c>
      <c r="S123">
        <f t="shared" si="66"/>
        <v>4</v>
      </c>
      <c r="U123" s="20">
        <f t="shared" si="88"/>
        <v>0.35961538461538461</v>
      </c>
      <c r="V123" s="20">
        <f t="shared" si="89"/>
        <v>0.4794871794871795</v>
      </c>
      <c r="W123" s="20">
        <f t="shared" si="90"/>
        <v>0.42499999999999999</v>
      </c>
      <c r="X123" s="20">
        <f t="shared" si="91"/>
        <v>0.60322580645161283</v>
      </c>
      <c r="Z123" s="31">
        <f t="shared" ref="Z123" si="96">IF(D123=H123,1,0)</f>
        <v>1</v>
      </c>
      <c r="AA123" s="31">
        <f t="shared" ref="AA123" si="97">IF(F123=J123,1,0)</f>
        <v>1</v>
      </c>
      <c r="AB123" s="31">
        <f t="shared" ref="AB123" si="98">IF(D123=F123,1,0)</f>
        <v>0</v>
      </c>
      <c r="AC123" s="31">
        <f t="shared" ref="AC123" si="99">IF(H123=J123,1,0)</f>
        <v>0</v>
      </c>
    </row>
    <row r="124" spans="1:29" x14ac:dyDescent="0.25">
      <c r="A124" s="17" t="s">
        <v>117</v>
      </c>
      <c r="B124" s="17">
        <v>10</v>
      </c>
      <c r="C124" s="17">
        <v>18.7</v>
      </c>
      <c r="D124" s="17" t="s">
        <v>2</v>
      </c>
      <c r="E124" s="17">
        <v>4.8</v>
      </c>
      <c r="F124" s="17" t="s">
        <v>3</v>
      </c>
      <c r="G124" s="17">
        <v>3.8</v>
      </c>
      <c r="H124" s="17" t="s">
        <v>2</v>
      </c>
      <c r="I124" s="17">
        <v>3.7</v>
      </c>
      <c r="J124" s="17" t="s">
        <v>3</v>
      </c>
      <c r="K124" s="17">
        <v>3.3</v>
      </c>
      <c r="L124" s="17" t="s">
        <v>2</v>
      </c>
      <c r="M124" s="17" t="s">
        <v>116</v>
      </c>
      <c r="O124" s="1">
        <f t="shared" ref="O124:O134" si="100">IF(L124="R",IF(AND($L124="R",$D124="R"),1,0)+IF(AND($L124="R",$F124="R"),1,0)+IF(AND($L124="R",$H124="R"),1,0)+IF(AND($L124="R",$J124="R"),1,0),"")</f>
        <v>2</v>
      </c>
      <c r="P124" s="1">
        <f t="shared" ref="P124:P134" si="101">IF(L124="R",IF(AND($L124="R",$D124="L"),1,0)+IF(AND($L124="R",$F124="L"),1,0)+IF(AND($L124="R",$H124="L"),1,0)+IF(AND($L124="R",$J124="L"),1,0),"")</f>
        <v>2</v>
      </c>
      <c r="Q124" s="12" t="str">
        <f t="shared" ref="Q124:Q134" si="102">IF(L124="L",IF(AND($L124="L",$D124="R"),1,0)+IF(AND($L124="L",$F124="R"),1,0)+IF(AND($L124="L",$H124="R"),1,0)+IF(AND($L124="L",$J124="R"),1,0),"")</f>
        <v/>
      </c>
      <c r="R124" s="12" t="str">
        <f t="shared" ref="R124:R134" si="103">IF(L124="L",IF(AND($L124="L",$D124="L"),1,0)+IF(AND($L124="L",$F124="L"),1,0)+IF(AND($L124="L",$H124="L"),1,0)+IF(AND($L124="L",$J124="L"),1,0),"")</f>
        <v/>
      </c>
      <c r="S124">
        <f t="shared" si="66"/>
        <v>4</v>
      </c>
      <c r="U124" s="20">
        <f t="shared" si="88"/>
        <v>0.38958333333333334</v>
      </c>
      <c r="V124" s="20">
        <f t="shared" si="89"/>
        <v>0.49210526315789471</v>
      </c>
      <c r="W124" s="20">
        <f t="shared" si="90"/>
        <v>0.50540540540540535</v>
      </c>
      <c r="X124" s="20">
        <f t="shared" si="91"/>
        <v>0.56666666666666676</v>
      </c>
      <c r="Z124" s="31">
        <f t="shared" ref="Z124:Z134" si="104">IF(D124=H124,1,0)</f>
        <v>1</v>
      </c>
      <c r="AA124" s="31">
        <f t="shared" ref="AA124:AA134" si="105">IF(F124=J124,1,0)</f>
        <v>1</v>
      </c>
      <c r="AB124" s="31">
        <f t="shared" ref="AB124:AB134" si="106">IF(D124=F124,1,0)</f>
        <v>0</v>
      </c>
      <c r="AC124" s="31">
        <f t="shared" ref="AC124:AC134" si="107">IF(H124=J124,1,0)</f>
        <v>0</v>
      </c>
    </row>
    <row r="125" spans="1:29" x14ac:dyDescent="0.25">
      <c r="A125" s="17" t="s">
        <v>118</v>
      </c>
      <c r="B125" s="17">
        <v>10</v>
      </c>
      <c r="C125" s="17">
        <v>18.7</v>
      </c>
      <c r="D125" s="17" t="s">
        <v>3</v>
      </c>
      <c r="E125" s="17">
        <v>3.9</v>
      </c>
      <c r="F125" s="17" t="s">
        <v>3</v>
      </c>
      <c r="G125" s="17">
        <v>3.4</v>
      </c>
      <c r="H125" s="17" t="s">
        <v>3</v>
      </c>
      <c r="I125" s="17">
        <v>2.4</v>
      </c>
      <c r="J125" s="17" t="s">
        <v>3</v>
      </c>
      <c r="K125" s="17">
        <v>2</v>
      </c>
      <c r="L125" s="17" t="s">
        <v>3</v>
      </c>
      <c r="M125" s="17" t="s">
        <v>116</v>
      </c>
      <c r="O125" s="1" t="str">
        <f t="shared" si="100"/>
        <v/>
      </c>
      <c r="P125" s="1" t="str">
        <f t="shared" si="101"/>
        <v/>
      </c>
      <c r="Q125" s="12">
        <f t="shared" si="102"/>
        <v>0</v>
      </c>
      <c r="R125" s="12">
        <f t="shared" si="103"/>
        <v>4</v>
      </c>
      <c r="S125">
        <f t="shared" si="66"/>
        <v>4</v>
      </c>
      <c r="U125" s="20">
        <f t="shared" si="88"/>
        <v>0.4794871794871795</v>
      </c>
      <c r="V125" s="20">
        <f t="shared" si="89"/>
        <v>0.55000000000000004</v>
      </c>
      <c r="W125" s="20">
        <f t="shared" si="90"/>
        <v>0.77916666666666667</v>
      </c>
      <c r="X125" s="20">
        <f t="shared" si="91"/>
        <v>0.93500000000000005</v>
      </c>
      <c r="Z125" s="31">
        <f t="shared" si="104"/>
        <v>1</v>
      </c>
      <c r="AA125" s="31">
        <f t="shared" si="105"/>
        <v>1</v>
      </c>
      <c r="AB125" s="31">
        <f t="shared" si="106"/>
        <v>1</v>
      </c>
      <c r="AC125" s="31">
        <f t="shared" si="107"/>
        <v>1</v>
      </c>
    </row>
    <row r="126" spans="1:29" x14ac:dyDescent="0.25">
      <c r="A126" s="17" t="s">
        <v>119</v>
      </c>
      <c r="B126" s="17">
        <v>10</v>
      </c>
      <c r="C126" s="17">
        <v>18.7</v>
      </c>
      <c r="D126" s="17" t="s">
        <v>3</v>
      </c>
      <c r="E126" s="17">
        <v>3.7</v>
      </c>
      <c r="F126" s="17" t="s">
        <v>2</v>
      </c>
      <c r="G126" s="17">
        <v>3.2</v>
      </c>
      <c r="H126" s="17" t="s">
        <v>3</v>
      </c>
      <c r="I126" s="17">
        <v>2.2999999999999998</v>
      </c>
      <c r="J126" s="17" t="s">
        <v>2</v>
      </c>
      <c r="K126" s="17">
        <v>2.2000000000000002</v>
      </c>
      <c r="L126" s="17" t="s">
        <v>3</v>
      </c>
      <c r="M126" s="17" t="s">
        <v>116</v>
      </c>
      <c r="O126" s="1" t="str">
        <f t="shared" si="100"/>
        <v/>
      </c>
      <c r="P126" s="1" t="str">
        <f t="shared" si="101"/>
        <v/>
      </c>
      <c r="Q126" s="12">
        <f t="shared" si="102"/>
        <v>2</v>
      </c>
      <c r="R126" s="12">
        <f t="shared" si="103"/>
        <v>2</v>
      </c>
      <c r="S126">
        <f t="shared" si="66"/>
        <v>4</v>
      </c>
      <c r="U126" s="20">
        <f t="shared" si="88"/>
        <v>0.50540540540540535</v>
      </c>
      <c r="V126" s="20">
        <f t="shared" si="89"/>
        <v>0.58437499999999998</v>
      </c>
      <c r="W126" s="20">
        <f t="shared" si="90"/>
        <v>0.81304347826086965</v>
      </c>
      <c r="X126" s="20">
        <f t="shared" si="91"/>
        <v>0.85</v>
      </c>
      <c r="Z126" s="31">
        <f t="shared" si="104"/>
        <v>1</v>
      </c>
      <c r="AA126" s="31">
        <f t="shared" si="105"/>
        <v>1</v>
      </c>
      <c r="AB126" s="31">
        <f t="shared" si="106"/>
        <v>0</v>
      </c>
      <c r="AC126" s="31">
        <f t="shared" si="107"/>
        <v>0</v>
      </c>
    </row>
    <row r="127" spans="1:29" x14ac:dyDescent="0.25">
      <c r="A127" s="17" t="s">
        <v>120</v>
      </c>
      <c r="B127" s="17">
        <v>10</v>
      </c>
      <c r="C127" s="17">
        <v>18.7</v>
      </c>
      <c r="D127" s="17" t="s">
        <v>2</v>
      </c>
      <c r="E127" s="17">
        <v>4.0999999999999996</v>
      </c>
      <c r="F127" s="17" t="s">
        <v>3</v>
      </c>
      <c r="G127" s="17">
        <v>3.5</v>
      </c>
      <c r="H127" s="17" t="s">
        <v>2</v>
      </c>
      <c r="I127" s="17">
        <v>2.9</v>
      </c>
      <c r="J127" s="17" t="s">
        <v>3</v>
      </c>
      <c r="K127" s="17">
        <v>2.2000000000000002</v>
      </c>
      <c r="L127" s="17" t="s">
        <v>2</v>
      </c>
      <c r="M127" s="17" t="s">
        <v>116</v>
      </c>
      <c r="O127" s="1">
        <f t="shared" si="100"/>
        <v>2</v>
      </c>
      <c r="P127" s="1">
        <f t="shared" si="101"/>
        <v>2</v>
      </c>
      <c r="Q127" s="12" t="str">
        <f t="shared" si="102"/>
        <v/>
      </c>
      <c r="R127" s="12" t="str">
        <f t="shared" si="103"/>
        <v/>
      </c>
      <c r="S127">
        <f t="shared" si="66"/>
        <v>4</v>
      </c>
      <c r="U127" s="20">
        <f t="shared" si="88"/>
        <v>0.45609756097560983</v>
      </c>
      <c r="V127" s="20">
        <f t="shared" si="89"/>
        <v>0.53428571428571425</v>
      </c>
      <c r="W127" s="20">
        <f t="shared" si="90"/>
        <v>0.64482758620689651</v>
      </c>
      <c r="X127" s="20">
        <f t="shared" si="91"/>
        <v>0.85</v>
      </c>
      <c r="Z127" s="31">
        <f t="shared" si="104"/>
        <v>1</v>
      </c>
      <c r="AA127" s="31">
        <f t="shared" si="105"/>
        <v>1</v>
      </c>
      <c r="AB127" s="31">
        <f t="shared" si="106"/>
        <v>0</v>
      </c>
      <c r="AC127" s="31">
        <f t="shared" si="107"/>
        <v>0</v>
      </c>
    </row>
    <row r="128" spans="1:29" x14ac:dyDescent="0.25">
      <c r="A128" s="14" t="s">
        <v>121</v>
      </c>
      <c r="B128" s="14">
        <v>6</v>
      </c>
      <c r="C128" s="14">
        <v>18</v>
      </c>
      <c r="D128" s="14" t="s">
        <v>3</v>
      </c>
      <c r="E128" s="14">
        <v>3.16</v>
      </c>
      <c r="F128" s="14" t="s">
        <v>2</v>
      </c>
      <c r="G128" s="14">
        <v>3.03</v>
      </c>
      <c r="H128" s="14" t="s">
        <v>3</v>
      </c>
      <c r="I128" s="14">
        <v>2.1800000000000002</v>
      </c>
      <c r="J128" s="14" t="s">
        <v>2</v>
      </c>
      <c r="K128" s="14">
        <v>1.52</v>
      </c>
      <c r="L128" s="14" t="s">
        <v>2</v>
      </c>
      <c r="M128" s="15" t="s">
        <v>122</v>
      </c>
      <c r="O128" s="1">
        <f t="shared" si="100"/>
        <v>2</v>
      </c>
      <c r="P128" s="1">
        <f t="shared" si="101"/>
        <v>2</v>
      </c>
      <c r="Q128" s="12" t="str">
        <f t="shared" si="102"/>
        <v/>
      </c>
      <c r="R128" s="12" t="str">
        <f t="shared" si="103"/>
        <v/>
      </c>
      <c r="S128">
        <f t="shared" si="66"/>
        <v>4</v>
      </c>
      <c r="U128" s="16">
        <f t="shared" si="88"/>
        <v>0.34177215189873417</v>
      </c>
      <c r="V128" s="16">
        <f t="shared" si="89"/>
        <v>0.35643564356435647</v>
      </c>
      <c r="W128" s="16">
        <f t="shared" si="90"/>
        <v>0.49541284403669722</v>
      </c>
      <c r="X128" s="16">
        <f t="shared" si="91"/>
        <v>0.71052631578947367</v>
      </c>
      <c r="Z128" s="31">
        <f t="shared" si="104"/>
        <v>1</v>
      </c>
      <c r="AA128" s="31">
        <f t="shared" si="105"/>
        <v>1</v>
      </c>
      <c r="AB128" s="31">
        <f t="shared" si="106"/>
        <v>0</v>
      </c>
      <c r="AC128" s="31">
        <f t="shared" si="107"/>
        <v>0</v>
      </c>
    </row>
    <row r="129" spans="1:29" x14ac:dyDescent="0.25">
      <c r="A129" s="14" t="s">
        <v>123</v>
      </c>
      <c r="B129" s="14">
        <v>6</v>
      </c>
      <c r="C129" s="14">
        <v>18</v>
      </c>
      <c r="D129" s="14" t="s">
        <v>2</v>
      </c>
      <c r="E129" s="14">
        <v>4.1500000000000004</v>
      </c>
      <c r="F129" s="14" t="s">
        <v>3</v>
      </c>
      <c r="G129" s="14">
        <v>2.9</v>
      </c>
      <c r="H129" s="14" t="s">
        <v>3</v>
      </c>
      <c r="I129" s="14">
        <v>1.93</v>
      </c>
      <c r="J129" s="14" t="s">
        <v>2</v>
      </c>
      <c r="K129" s="14">
        <v>1.75</v>
      </c>
      <c r="L129" s="14" t="s">
        <v>2</v>
      </c>
      <c r="M129" s="15" t="s">
        <v>122</v>
      </c>
      <c r="O129" s="1">
        <f t="shared" si="100"/>
        <v>2</v>
      </c>
      <c r="P129" s="1">
        <f t="shared" si="101"/>
        <v>2</v>
      </c>
      <c r="Q129" s="12" t="str">
        <f t="shared" si="102"/>
        <v/>
      </c>
      <c r="R129" s="12" t="str">
        <f t="shared" si="103"/>
        <v/>
      </c>
      <c r="S129">
        <f t="shared" si="66"/>
        <v>4</v>
      </c>
      <c r="U129" s="16">
        <f t="shared" si="88"/>
        <v>0.26024096385542167</v>
      </c>
      <c r="V129" s="16">
        <f t="shared" si="89"/>
        <v>0.37241379310344824</v>
      </c>
      <c r="W129" s="16">
        <f t="shared" si="90"/>
        <v>0.55958549222797926</v>
      </c>
      <c r="X129" s="16">
        <f t="shared" si="91"/>
        <v>0.6171428571428571</v>
      </c>
      <c r="Z129" s="31">
        <f t="shared" si="104"/>
        <v>0</v>
      </c>
      <c r="AA129" s="31">
        <f t="shared" si="105"/>
        <v>0</v>
      </c>
      <c r="AB129" s="31">
        <f t="shared" si="106"/>
        <v>0</v>
      </c>
      <c r="AC129" s="31">
        <f t="shared" si="107"/>
        <v>0</v>
      </c>
    </row>
    <row r="130" spans="1:29" x14ac:dyDescent="0.25">
      <c r="A130" s="14" t="s">
        <v>124</v>
      </c>
      <c r="B130" s="14">
        <v>6</v>
      </c>
      <c r="C130" s="14">
        <v>18</v>
      </c>
      <c r="D130" s="14" t="s">
        <v>2</v>
      </c>
      <c r="E130" s="14">
        <v>4</v>
      </c>
      <c r="F130" s="14" t="s">
        <v>3</v>
      </c>
      <c r="G130" s="14">
        <v>3.69</v>
      </c>
      <c r="H130" s="14" t="s">
        <v>2</v>
      </c>
      <c r="I130" s="14">
        <v>1.89</v>
      </c>
      <c r="J130" s="14" t="s">
        <v>3</v>
      </c>
      <c r="K130" s="14">
        <v>1.48</v>
      </c>
      <c r="L130" s="14" t="s">
        <v>2</v>
      </c>
      <c r="M130" s="15" t="s">
        <v>122</v>
      </c>
      <c r="O130" s="1">
        <f t="shared" si="100"/>
        <v>2</v>
      </c>
      <c r="P130" s="1">
        <f t="shared" si="101"/>
        <v>2</v>
      </c>
      <c r="Q130" s="12" t="str">
        <f t="shared" si="102"/>
        <v/>
      </c>
      <c r="R130" s="12" t="str">
        <f t="shared" si="103"/>
        <v/>
      </c>
      <c r="S130">
        <f t="shared" si="66"/>
        <v>4</v>
      </c>
      <c r="U130" s="16">
        <f t="shared" si="88"/>
        <v>0.27</v>
      </c>
      <c r="V130" s="16">
        <f t="shared" si="89"/>
        <v>0.29268292682926833</v>
      </c>
      <c r="W130" s="16">
        <f t="shared" si="90"/>
        <v>0.57142857142857151</v>
      </c>
      <c r="X130" s="16">
        <f t="shared" si="91"/>
        <v>0.72972972972972971</v>
      </c>
      <c r="Z130" s="31">
        <f t="shared" si="104"/>
        <v>1</v>
      </c>
      <c r="AA130" s="31">
        <f t="shared" si="105"/>
        <v>1</v>
      </c>
      <c r="AB130" s="31">
        <f t="shared" si="106"/>
        <v>0</v>
      </c>
      <c r="AC130" s="31">
        <f t="shared" si="107"/>
        <v>0</v>
      </c>
    </row>
    <row r="131" spans="1:29" x14ac:dyDescent="0.25">
      <c r="A131" s="14" t="s">
        <v>125</v>
      </c>
      <c r="B131" s="14">
        <v>6</v>
      </c>
      <c r="C131" s="14">
        <v>18</v>
      </c>
      <c r="D131" s="14" t="s">
        <v>2</v>
      </c>
      <c r="E131" s="14">
        <v>3.65</v>
      </c>
      <c r="F131" s="14" t="s">
        <v>3</v>
      </c>
      <c r="G131" s="14">
        <v>2.56</v>
      </c>
      <c r="H131" s="14" t="s">
        <v>2</v>
      </c>
      <c r="I131" s="14">
        <v>1.85</v>
      </c>
      <c r="J131" s="14" t="s">
        <v>2</v>
      </c>
      <c r="K131" s="14">
        <v>1.78</v>
      </c>
      <c r="L131" s="14" t="s">
        <v>3</v>
      </c>
      <c r="M131" s="15" t="s">
        <v>122</v>
      </c>
      <c r="O131" s="1" t="str">
        <f t="shared" si="100"/>
        <v/>
      </c>
      <c r="P131" s="1" t="str">
        <f t="shared" si="101"/>
        <v/>
      </c>
      <c r="Q131" s="12">
        <f t="shared" si="102"/>
        <v>3</v>
      </c>
      <c r="R131" s="12">
        <f t="shared" si="103"/>
        <v>1</v>
      </c>
      <c r="S131">
        <f t="shared" si="66"/>
        <v>4</v>
      </c>
      <c r="U131" s="16">
        <f t="shared" si="88"/>
        <v>0.29589041095890412</v>
      </c>
      <c r="V131" s="16">
        <f t="shared" si="89"/>
        <v>0.421875</v>
      </c>
      <c r="W131" s="16">
        <f t="shared" si="90"/>
        <v>0.58378378378378382</v>
      </c>
      <c r="X131" s="16">
        <f t="shared" si="91"/>
        <v>0.60674157303370779</v>
      </c>
      <c r="Z131" s="31">
        <f t="shared" si="104"/>
        <v>1</v>
      </c>
      <c r="AA131" s="31">
        <f t="shared" si="105"/>
        <v>0</v>
      </c>
      <c r="AB131" s="31">
        <f t="shared" si="106"/>
        <v>0</v>
      </c>
      <c r="AC131" s="31">
        <f t="shared" si="107"/>
        <v>1</v>
      </c>
    </row>
    <row r="132" spans="1:29" x14ac:dyDescent="0.25">
      <c r="A132" s="14" t="s">
        <v>126</v>
      </c>
      <c r="B132" s="14">
        <v>6</v>
      </c>
      <c r="C132" s="14">
        <v>18</v>
      </c>
      <c r="D132" s="14" t="s">
        <v>2</v>
      </c>
      <c r="E132" s="14">
        <v>3.13</v>
      </c>
      <c r="F132" s="14" t="s">
        <v>2</v>
      </c>
      <c r="G132" s="14">
        <v>2.1800000000000002</v>
      </c>
      <c r="H132" s="14" t="s">
        <v>2</v>
      </c>
      <c r="I132" s="14">
        <v>1.55</v>
      </c>
      <c r="J132" s="14" t="s">
        <v>2</v>
      </c>
      <c r="K132" s="14">
        <v>1.53</v>
      </c>
      <c r="L132" s="14" t="s">
        <v>2</v>
      </c>
      <c r="M132" s="15" t="s">
        <v>122</v>
      </c>
      <c r="O132" s="1">
        <f t="shared" si="100"/>
        <v>4</v>
      </c>
      <c r="P132" s="1">
        <f t="shared" si="101"/>
        <v>0</v>
      </c>
      <c r="Q132" s="12" t="str">
        <f t="shared" si="102"/>
        <v/>
      </c>
      <c r="R132" s="12" t="str">
        <f t="shared" si="103"/>
        <v/>
      </c>
      <c r="S132">
        <f t="shared" si="66"/>
        <v>4</v>
      </c>
      <c r="U132" s="16">
        <f t="shared" si="88"/>
        <v>0.34504792332268375</v>
      </c>
      <c r="V132" s="16">
        <f t="shared" si="89"/>
        <v>0.49541284403669722</v>
      </c>
      <c r="W132" s="16">
        <f t="shared" si="90"/>
        <v>0.6967741935483871</v>
      </c>
      <c r="X132" s="16">
        <f t="shared" si="91"/>
        <v>0.70588235294117652</v>
      </c>
      <c r="Z132" s="31">
        <f t="shared" si="104"/>
        <v>1</v>
      </c>
      <c r="AA132" s="31">
        <f t="shared" si="105"/>
        <v>1</v>
      </c>
      <c r="AB132" s="31">
        <f t="shared" si="106"/>
        <v>1</v>
      </c>
      <c r="AC132" s="31">
        <f t="shared" si="107"/>
        <v>1</v>
      </c>
    </row>
    <row r="133" spans="1:29" x14ac:dyDescent="0.25">
      <c r="A133" s="17">
        <v>1</v>
      </c>
      <c r="B133" s="17">
        <v>8</v>
      </c>
      <c r="C133" s="17">
        <v>18</v>
      </c>
      <c r="D133" s="17" t="s">
        <v>3</v>
      </c>
      <c r="E133" s="17">
        <v>4.7699999999999996</v>
      </c>
      <c r="F133" s="17" t="s">
        <v>3</v>
      </c>
      <c r="G133" s="17">
        <v>4.28</v>
      </c>
      <c r="H133" s="17" t="s">
        <v>3</v>
      </c>
      <c r="I133" s="17">
        <v>2.16</v>
      </c>
      <c r="J133" s="17" t="s">
        <v>3</v>
      </c>
      <c r="K133" s="17">
        <v>2.12</v>
      </c>
      <c r="L133" s="17" t="s">
        <v>2</v>
      </c>
      <c r="M133" s="17" t="s">
        <v>127</v>
      </c>
      <c r="O133" s="1">
        <f t="shared" si="100"/>
        <v>0</v>
      </c>
      <c r="P133" s="1">
        <f t="shared" si="101"/>
        <v>4</v>
      </c>
      <c r="Q133" s="12" t="str">
        <f t="shared" si="102"/>
        <v/>
      </c>
      <c r="R133" s="12" t="str">
        <f t="shared" si="103"/>
        <v/>
      </c>
      <c r="S133">
        <f t="shared" si="66"/>
        <v>4</v>
      </c>
      <c r="U133" s="20">
        <f>$B133*$C133/E133/100</f>
        <v>0.30188679245283023</v>
      </c>
      <c r="V133" s="20">
        <f>$B133*$C133/G133/100</f>
        <v>0.3364485981308411</v>
      </c>
      <c r="W133" s="20">
        <f>$B133*$C133/I133/100</f>
        <v>0.66666666666666652</v>
      </c>
      <c r="X133" s="20">
        <f>$B133*$C133/K133/100</f>
        <v>0.679245283018868</v>
      </c>
      <c r="Z133" s="31">
        <f t="shared" si="104"/>
        <v>1</v>
      </c>
      <c r="AA133" s="31">
        <f t="shared" si="105"/>
        <v>1</v>
      </c>
      <c r="AB133" s="31">
        <f t="shared" si="106"/>
        <v>1</v>
      </c>
      <c r="AC133" s="31">
        <f t="shared" si="107"/>
        <v>1</v>
      </c>
    </row>
    <row r="134" spans="1:29" x14ac:dyDescent="0.25">
      <c r="A134" s="17">
        <v>2</v>
      </c>
      <c r="B134" s="17">
        <v>8</v>
      </c>
      <c r="C134" s="17">
        <v>18</v>
      </c>
      <c r="D134" s="32" t="s">
        <v>2</v>
      </c>
      <c r="E134" s="33">
        <v>4.3099999999999996</v>
      </c>
      <c r="F134" s="17" t="s">
        <v>3</v>
      </c>
      <c r="G134" s="17">
        <v>3.62</v>
      </c>
      <c r="H134" s="17" t="s">
        <v>2</v>
      </c>
      <c r="I134" s="17">
        <v>2.76</v>
      </c>
      <c r="J134" s="17" t="s">
        <v>3</v>
      </c>
      <c r="K134" s="17">
        <v>1.82</v>
      </c>
      <c r="L134" s="17" t="s">
        <v>2</v>
      </c>
      <c r="M134" s="17" t="s">
        <v>127</v>
      </c>
      <c r="O134" s="1">
        <f t="shared" si="100"/>
        <v>2</v>
      </c>
      <c r="P134" s="1">
        <f t="shared" si="101"/>
        <v>2</v>
      </c>
      <c r="Q134" s="12" t="str">
        <f t="shared" si="102"/>
        <v/>
      </c>
      <c r="R134" s="12" t="str">
        <f t="shared" si="103"/>
        <v/>
      </c>
      <c r="S134">
        <f t="shared" si="66"/>
        <v>4</v>
      </c>
      <c r="U134" s="20">
        <f>$B134*$C134/E134/100</f>
        <v>0.3341067285382831</v>
      </c>
      <c r="V134" s="20">
        <f>$B134*$C134/G134/100</f>
        <v>0.39779005524861882</v>
      </c>
      <c r="W134" s="20">
        <f>$B134*$C134/I134/100</f>
        <v>0.52173913043478271</v>
      </c>
      <c r="X134" s="20">
        <f>$B134*$C134/K134/100</f>
        <v>0.79120879120879128</v>
      </c>
      <c r="Z134" s="31">
        <f t="shared" si="104"/>
        <v>1</v>
      </c>
      <c r="AA134" s="31">
        <f t="shared" si="105"/>
        <v>1</v>
      </c>
      <c r="AB134" s="31">
        <f t="shared" si="106"/>
        <v>0</v>
      </c>
      <c r="AC134" s="31">
        <f t="shared" si="107"/>
        <v>0</v>
      </c>
    </row>
    <row r="135" spans="1:2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 t="s">
        <v>127</v>
      </c>
      <c r="Q135" s="12"/>
      <c r="R135" s="12"/>
    </row>
    <row r="136" spans="1:2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 t="s">
        <v>127</v>
      </c>
      <c r="Q136" s="12"/>
      <c r="R136" s="12"/>
    </row>
    <row r="137" spans="1:2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 t="s">
        <v>127</v>
      </c>
      <c r="Q137" s="12"/>
      <c r="R137" s="12"/>
    </row>
    <row r="138" spans="1:29" x14ac:dyDescent="0.25">
      <c r="A138" s="14">
        <v>1</v>
      </c>
      <c r="B138" s="14">
        <v>6</v>
      </c>
      <c r="C138" s="14">
        <v>17</v>
      </c>
      <c r="D138" s="14" t="s">
        <v>2</v>
      </c>
      <c r="E138" s="14">
        <v>4.1500000000000004</v>
      </c>
      <c r="F138" s="14" t="s">
        <v>2</v>
      </c>
      <c r="G138" s="14">
        <v>4.08</v>
      </c>
      <c r="H138" s="14" t="s">
        <v>2</v>
      </c>
      <c r="I138" s="14">
        <v>2.58</v>
      </c>
      <c r="J138" s="14" t="s">
        <v>2</v>
      </c>
      <c r="K138" s="14">
        <v>2.42</v>
      </c>
      <c r="L138" s="14" t="s">
        <v>2</v>
      </c>
      <c r="M138" s="14" t="s">
        <v>128</v>
      </c>
      <c r="O138" s="1">
        <f t="shared" ref="O138" si="108">IF(L138="R",IF(AND($L138="R",$D138="R"),1,0)+IF(AND($L138="R",$F138="R"),1,0)+IF(AND($L138="R",$H138="R"),1,0)+IF(AND($L138="R",$J138="R"),1,0),"")</f>
        <v>4</v>
      </c>
      <c r="P138" s="1">
        <f t="shared" ref="P138" si="109">IF(L138="R",IF(AND($L138="R",$D138="L"),1,0)+IF(AND($L138="R",$F138="L"),1,0)+IF(AND($L138="R",$H138="L"),1,0)+IF(AND($L138="R",$J138="L"),1,0),"")</f>
        <v>0</v>
      </c>
      <c r="Q138" s="12" t="str">
        <f t="shared" ref="Q138" si="110">IF(L138="L",IF(AND($L138="L",$D138="R"),1,0)+IF(AND($L138="L",$F138="R"),1,0)+IF(AND($L138="L",$H138="R"),1,0)+IF(AND($L138="L",$J138="R"),1,0),"")</f>
        <v/>
      </c>
      <c r="R138" s="12" t="str">
        <f t="shared" ref="R138" si="111">IF(L138="L",IF(AND($L138="L",$D138="L"),1,0)+IF(AND($L138="L",$F138="L"),1,0)+IF(AND($L138="L",$H138="L"),1,0)+IF(AND($L138="L",$J138="L"),1,0),"")</f>
        <v/>
      </c>
      <c r="S138">
        <f t="shared" ref="S138:S142" si="112">SUM(O138:R138)</f>
        <v>4</v>
      </c>
      <c r="U138" s="20">
        <f t="shared" si="88"/>
        <v>0.24578313253012044</v>
      </c>
      <c r="V138" s="20">
        <f t="shared" si="89"/>
        <v>0.25</v>
      </c>
      <c r="W138" s="20">
        <f t="shared" si="90"/>
        <v>0.39534883720930231</v>
      </c>
      <c r="X138" s="13">
        <f t="shared" si="91"/>
        <v>0.42148760330578511</v>
      </c>
      <c r="Z138" s="31">
        <f t="shared" ref="Z138" si="113">IF(D138=H138,1,0)</f>
        <v>1</v>
      </c>
      <c r="AA138" s="31">
        <f t="shared" ref="AA138" si="114">IF(F138=J138,1,0)</f>
        <v>1</v>
      </c>
      <c r="AB138" s="31">
        <f t="shared" ref="AB138" si="115">IF(D138=F138,1,0)</f>
        <v>1</v>
      </c>
      <c r="AC138" s="31">
        <f t="shared" ref="AC138" si="116">IF(H138=J138,1,0)</f>
        <v>1</v>
      </c>
    </row>
    <row r="139" spans="1:29" x14ac:dyDescent="0.25">
      <c r="A139" s="14">
        <v>2</v>
      </c>
      <c r="B139" s="14">
        <v>6</v>
      </c>
      <c r="C139" s="14">
        <v>17</v>
      </c>
      <c r="D139" s="14" t="s">
        <v>2</v>
      </c>
      <c r="E139" s="14">
        <v>4.22</v>
      </c>
      <c r="F139" s="14" t="s">
        <v>2</v>
      </c>
      <c r="G139" s="14">
        <v>4.24</v>
      </c>
      <c r="H139" s="14" t="s">
        <v>2</v>
      </c>
      <c r="I139" s="14">
        <v>3.36</v>
      </c>
      <c r="J139" s="14" t="s">
        <v>2</v>
      </c>
      <c r="K139" s="14">
        <v>2.4900000000000002</v>
      </c>
      <c r="L139" s="14" t="s">
        <v>2</v>
      </c>
      <c r="M139" s="14" t="s">
        <v>128</v>
      </c>
      <c r="O139" s="1">
        <f t="shared" ref="O139:O142" si="117">IF(L139="R",IF(AND($L139="R",$D139="R"),1,0)+IF(AND($L139="R",$F139="R"),1,0)+IF(AND($L139="R",$H139="R"),1,0)+IF(AND($L139="R",$J139="R"),1,0),"")</f>
        <v>4</v>
      </c>
      <c r="P139" s="1">
        <f t="shared" ref="P139:P142" si="118">IF(L139="R",IF(AND($L139="R",$D139="L"),1,0)+IF(AND($L139="R",$F139="L"),1,0)+IF(AND($L139="R",$H139="L"),1,0)+IF(AND($L139="R",$J139="L"),1,0),"")</f>
        <v>0</v>
      </c>
      <c r="Q139" s="12" t="str">
        <f t="shared" ref="Q139:Q142" si="119">IF(L139="L",IF(AND($L139="L",$D139="R"),1,0)+IF(AND($L139="L",$F139="R"),1,0)+IF(AND($L139="L",$H139="R"),1,0)+IF(AND($L139="L",$J139="R"),1,0),"")</f>
        <v/>
      </c>
      <c r="R139" s="12" t="str">
        <f t="shared" ref="R139:R142" si="120">IF(L139="L",IF(AND($L139="L",$D139="L"),1,0)+IF(AND($L139="L",$F139="L"),1,0)+IF(AND($L139="L",$H139="L"),1,0)+IF(AND($L139="L",$J139="L"),1,0),"")</f>
        <v/>
      </c>
      <c r="S139">
        <f t="shared" si="112"/>
        <v>4</v>
      </c>
      <c r="U139" s="20">
        <f t="shared" si="88"/>
        <v>0.24170616113744078</v>
      </c>
      <c r="V139" s="20">
        <f t="shared" si="89"/>
        <v>0.24056603773584903</v>
      </c>
      <c r="W139" s="20">
        <f t="shared" si="90"/>
        <v>0.3035714285714286</v>
      </c>
      <c r="X139" s="13">
        <f t="shared" si="91"/>
        <v>0.40963855421686746</v>
      </c>
      <c r="Z139" s="31">
        <f t="shared" ref="Z139:Z142" si="121">IF(D139=H139,1,0)</f>
        <v>1</v>
      </c>
      <c r="AA139" s="31">
        <f t="shared" ref="AA139:AA142" si="122">IF(F139=J139,1,0)</f>
        <v>1</v>
      </c>
      <c r="AB139" s="31">
        <f t="shared" ref="AB139:AB142" si="123">IF(D139=F139,1,0)</f>
        <v>1</v>
      </c>
      <c r="AC139" s="31">
        <f t="shared" ref="AC139:AC142" si="124">IF(H139=J139,1,0)</f>
        <v>1</v>
      </c>
    </row>
    <row r="140" spans="1:29" x14ac:dyDescent="0.25">
      <c r="A140" s="14">
        <v>3</v>
      </c>
      <c r="B140" s="14">
        <v>6</v>
      </c>
      <c r="C140" s="14">
        <v>17</v>
      </c>
      <c r="D140" s="14" t="s">
        <v>2</v>
      </c>
      <c r="E140" s="14">
        <v>4.0599999999999996</v>
      </c>
      <c r="F140" s="14" t="s">
        <v>2</v>
      </c>
      <c r="G140" s="14">
        <v>4.03</v>
      </c>
      <c r="H140" s="14" t="s">
        <v>2</v>
      </c>
      <c r="I140" s="14">
        <v>3.01</v>
      </c>
      <c r="J140" s="14" t="s">
        <v>2</v>
      </c>
      <c r="K140" s="14">
        <v>3.11</v>
      </c>
      <c r="L140" s="14" t="s">
        <v>2</v>
      </c>
      <c r="M140" s="14" t="s">
        <v>128</v>
      </c>
      <c r="O140" s="1">
        <f t="shared" si="117"/>
        <v>4</v>
      </c>
      <c r="P140" s="1">
        <f t="shared" si="118"/>
        <v>0</v>
      </c>
      <c r="Q140" s="12" t="str">
        <f t="shared" si="119"/>
        <v/>
      </c>
      <c r="R140" s="12" t="str">
        <f t="shared" si="120"/>
        <v/>
      </c>
      <c r="S140">
        <f t="shared" si="112"/>
        <v>4</v>
      </c>
      <c r="U140" s="20">
        <f t="shared" si="88"/>
        <v>0.25123152709359609</v>
      </c>
      <c r="V140" s="20">
        <f t="shared" si="89"/>
        <v>0.25310173697270472</v>
      </c>
      <c r="W140" s="20">
        <f t="shared" si="90"/>
        <v>0.33887043189368776</v>
      </c>
      <c r="X140" s="13">
        <f t="shared" si="91"/>
        <v>0.32797427652733119</v>
      </c>
      <c r="Z140" s="31">
        <f t="shared" si="121"/>
        <v>1</v>
      </c>
      <c r="AA140" s="31">
        <f t="shared" si="122"/>
        <v>1</v>
      </c>
      <c r="AB140" s="31">
        <f t="shared" si="123"/>
        <v>1</v>
      </c>
      <c r="AC140" s="31">
        <f t="shared" si="124"/>
        <v>1</v>
      </c>
    </row>
    <row r="141" spans="1:29" x14ac:dyDescent="0.25">
      <c r="A141" s="14">
        <v>4</v>
      </c>
      <c r="B141" s="14">
        <v>9</v>
      </c>
      <c r="C141" s="14">
        <v>17.5</v>
      </c>
      <c r="D141" s="14" t="s">
        <v>2</v>
      </c>
      <c r="E141" s="14">
        <v>5</v>
      </c>
      <c r="F141" s="14" t="s">
        <v>2</v>
      </c>
      <c r="G141" s="14">
        <v>6</v>
      </c>
      <c r="H141" s="14" t="s">
        <v>2</v>
      </c>
      <c r="I141" s="14">
        <v>3.6</v>
      </c>
      <c r="J141" s="14" t="s">
        <v>2</v>
      </c>
      <c r="K141" s="14">
        <v>3.2</v>
      </c>
      <c r="L141" s="14" t="s">
        <v>2</v>
      </c>
      <c r="M141" s="14" t="s">
        <v>128</v>
      </c>
      <c r="O141" s="1">
        <f t="shared" si="117"/>
        <v>4</v>
      </c>
      <c r="P141" s="1">
        <f t="shared" si="118"/>
        <v>0</v>
      </c>
      <c r="Q141" s="12" t="str">
        <f t="shared" si="119"/>
        <v/>
      </c>
      <c r="R141" s="12" t="str">
        <f t="shared" si="120"/>
        <v/>
      </c>
      <c r="S141">
        <f t="shared" si="112"/>
        <v>4</v>
      </c>
      <c r="U141" s="20">
        <f t="shared" si="88"/>
        <v>0.315</v>
      </c>
      <c r="V141" s="20">
        <f t="shared" si="89"/>
        <v>0.26250000000000001</v>
      </c>
      <c r="W141" s="20">
        <f t="shared" si="90"/>
        <v>0.4375</v>
      </c>
      <c r="X141" s="20">
        <f t="shared" si="91"/>
        <v>0.4921875</v>
      </c>
      <c r="Z141" s="31">
        <f t="shared" si="121"/>
        <v>1</v>
      </c>
      <c r="AA141" s="31">
        <f t="shared" si="122"/>
        <v>1</v>
      </c>
      <c r="AB141" s="31">
        <f t="shared" si="123"/>
        <v>1</v>
      </c>
      <c r="AC141" s="31">
        <f t="shared" si="124"/>
        <v>1</v>
      </c>
    </row>
    <row r="142" spans="1:29" x14ac:dyDescent="0.25">
      <c r="A142" s="14">
        <v>5</v>
      </c>
      <c r="B142" s="14">
        <v>9</v>
      </c>
      <c r="C142" s="14">
        <v>17.5</v>
      </c>
      <c r="D142" s="14" t="s">
        <v>2</v>
      </c>
      <c r="E142" s="14">
        <v>5.0999999999999996</v>
      </c>
      <c r="F142" s="14" t="s">
        <v>2</v>
      </c>
      <c r="G142" s="14">
        <v>6</v>
      </c>
      <c r="H142" s="14" t="s">
        <v>2</v>
      </c>
      <c r="I142" s="14">
        <v>3.4</v>
      </c>
      <c r="J142" s="14" t="s">
        <v>2</v>
      </c>
      <c r="K142" s="14">
        <v>3.2</v>
      </c>
      <c r="L142" s="14" t="s">
        <v>2</v>
      </c>
      <c r="M142" s="14" t="s">
        <v>128</v>
      </c>
      <c r="O142" s="1">
        <f t="shared" si="117"/>
        <v>4</v>
      </c>
      <c r="P142" s="1">
        <f t="shared" si="118"/>
        <v>0</v>
      </c>
      <c r="Q142" s="12" t="str">
        <f t="shared" si="119"/>
        <v/>
      </c>
      <c r="R142" s="12" t="str">
        <f t="shared" si="120"/>
        <v/>
      </c>
      <c r="S142">
        <f t="shared" si="112"/>
        <v>4</v>
      </c>
      <c r="U142" s="20">
        <f t="shared" si="88"/>
        <v>0.30882352941176472</v>
      </c>
      <c r="V142" s="20">
        <f t="shared" si="89"/>
        <v>0.26250000000000001</v>
      </c>
      <c r="W142" s="20">
        <f t="shared" si="90"/>
        <v>0.46323529411764708</v>
      </c>
      <c r="X142" s="20">
        <f t="shared" si="91"/>
        <v>0.4921875</v>
      </c>
      <c r="Z142" s="31">
        <f t="shared" si="121"/>
        <v>1</v>
      </c>
      <c r="AA142" s="31">
        <f t="shared" si="122"/>
        <v>1</v>
      </c>
      <c r="AB142" s="31">
        <f t="shared" si="123"/>
        <v>1</v>
      </c>
      <c r="AC142" s="31">
        <f t="shared" si="124"/>
        <v>1</v>
      </c>
    </row>
    <row r="143" spans="1:29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</row>
    <row r="144" spans="1:29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</row>
    <row r="145" spans="1:24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U145" s="13">
        <f t="shared" ref="U145:W145" si="125">MAX(U8:U142)</f>
        <v>0.50540540540540535</v>
      </c>
      <c r="V145" s="13">
        <f t="shared" si="125"/>
        <v>0.58437499999999998</v>
      </c>
      <c r="W145" s="13">
        <f t="shared" si="125"/>
        <v>0.94117647058823517</v>
      </c>
      <c r="X145" s="13">
        <f>MAX(X8:X142)</f>
        <v>0.93500000000000005</v>
      </c>
    </row>
    <row r="146" spans="1:24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</row>
    <row r="147" spans="1:24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</row>
    <row r="148" spans="1:24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5"/>
    </row>
    <row r="149" spans="1:24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5"/>
    </row>
    <row r="150" spans="1:24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</row>
    <row r="151" spans="1:24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</row>
    <row r="152" spans="1:24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</row>
    <row r="153" spans="1:24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</row>
    <row r="154" spans="1:24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</row>
    <row r="155" spans="1:24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</row>
    <row r="156" spans="1:24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</row>
    <row r="157" spans="1:24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</row>
    <row r="158" spans="1:24" x14ac:dyDescent="0.25">
      <c r="A158" s="26"/>
      <c r="B158" s="26"/>
      <c r="C158" s="26"/>
      <c r="D158" s="26"/>
      <c r="E158" s="27"/>
      <c r="F158" s="26"/>
      <c r="G158" s="27"/>
      <c r="H158" s="26"/>
      <c r="I158" s="27"/>
      <c r="J158" s="26"/>
      <c r="K158" s="27"/>
      <c r="L158" s="26"/>
      <c r="M158" s="28"/>
    </row>
    <row r="159" spans="1:24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8"/>
    </row>
    <row r="160" spans="1:24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8"/>
    </row>
    <row r="161" spans="1:13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8"/>
    </row>
    <row r="162" spans="1:13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8"/>
    </row>
    <row r="163" spans="1:13" x14ac:dyDescent="0.25">
      <c r="M163" s="29"/>
    </row>
    <row r="164" spans="1:13" x14ac:dyDescent="0.25">
      <c r="M164" s="29"/>
    </row>
    <row r="165" spans="1:13" x14ac:dyDescent="0.25">
      <c r="M165" s="29"/>
    </row>
    <row r="166" spans="1:13" x14ac:dyDescent="0.25">
      <c r="M166" s="29"/>
    </row>
    <row r="167" spans="1:13" x14ac:dyDescent="0.25">
      <c r="M167" s="29"/>
    </row>
    <row r="168" spans="1:13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8"/>
    </row>
    <row r="169" spans="1:13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8"/>
    </row>
    <row r="170" spans="1:13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8"/>
    </row>
    <row r="171" spans="1:13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8"/>
    </row>
    <row r="172" spans="1:13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8"/>
    </row>
    <row r="173" spans="1:13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</row>
    <row r="174" spans="1:13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</row>
    <row r="175" spans="1:13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</row>
    <row r="176" spans="1:13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</row>
    <row r="177" spans="1:13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</row>
    <row r="178" spans="1:13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8"/>
    </row>
    <row r="179" spans="1:13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8"/>
    </row>
    <row r="180" spans="1:13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8"/>
    </row>
    <row r="181" spans="1:13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8"/>
    </row>
    <row r="182" spans="1:13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8"/>
    </row>
    <row r="183" spans="1:13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</row>
    <row r="184" spans="1:13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</row>
    <row r="185" spans="1:13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</row>
    <row r="186" spans="1:13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</row>
    <row r="187" spans="1:13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</row>
  </sheetData>
  <mergeCells count="7">
    <mergeCell ref="P1:Q1"/>
    <mergeCell ref="N3:N4"/>
    <mergeCell ref="U5:X5"/>
    <mergeCell ref="D6:E6"/>
    <mergeCell ref="F6:G6"/>
    <mergeCell ref="H6:I6"/>
    <mergeCell ref="J6:K6"/>
  </mergeCells>
  <printOptions gridLines="1"/>
  <pageMargins left="0.7" right="0.7" top="0.78740157500000008" bottom="0.7874015750000000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riemer</dc:creator>
  <cp:lastModifiedBy>riemer</cp:lastModifiedBy>
  <cp:revision>10</cp:revision>
  <dcterms:created xsi:type="dcterms:W3CDTF">2021-11-01T22:18:47Z</dcterms:created>
  <dcterms:modified xsi:type="dcterms:W3CDTF">2022-12-15T22:02:52Z</dcterms:modified>
</cp:coreProperties>
</file>