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mer\Documents\buch\aktuell\download\"/>
    </mc:Choice>
  </mc:AlternateContent>
  <xr:revisionPtr revIDLastSave="0" documentId="8_{287A0F4C-D08D-4F54-89B9-545A4A708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wertung-formular" sheetId="1" r:id="rId1"/>
  </sheets>
  <definedNames>
    <definedName name="_xlnm.Print_Area" localSheetId="0">'auswertung-formular'!#REF!</definedName>
  </definedNames>
  <calcPr calcId="181029"/>
</workbook>
</file>

<file path=xl/calcChain.xml><?xml version="1.0" encoding="utf-8"?>
<calcChain xmlns="http://schemas.openxmlformats.org/spreadsheetml/2006/main">
  <c r="D8" i="1" l="1"/>
  <c r="E8" i="1"/>
  <c r="F8" i="1"/>
  <c r="G8" i="1"/>
  <c r="C50" i="1"/>
  <c r="D50" i="1"/>
  <c r="E50" i="1"/>
  <c r="F50" i="1"/>
  <c r="G50" i="1"/>
  <c r="B50" i="1"/>
  <c r="G44" i="1"/>
  <c r="F44" i="1"/>
  <c r="E44" i="1"/>
  <c r="D44" i="1"/>
  <c r="C44" i="1"/>
  <c r="B44" i="1"/>
  <c r="G35" i="1"/>
  <c r="F35" i="1"/>
  <c r="E35" i="1"/>
  <c r="D35" i="1"/>
  <c r="C35" i="1"/>
  <c r="B35" i="1"/>
  <c r="G26" i="1"/>
  <c r="F26" i="1"/>
  <c r="H26" i="1" s="1"/>
  <c r="B27" i="1" s="1"/>
  <c r="E26" i="1"/>
  <c r="D26" i="1"/>
  <c r="C26" i="1"/>
  <c r="B26" i="1"/>
  <c r="G17" i="1"/>
  <c r="F17" i="1"/>
  <c r="E17" i="1"/>
  <c r="D17" i="1"/>
  <c r="H17" i="1" s="1"/>
  <c r="C17" i="1"/>
  <c r="B17" i="1"/>
  <c r="E9" i="1"/>
  <c r="G9" i="1"/>
  <c r="C8" i="1"/>
  <c r="B8" i="1"/>
  <c r="P58" i="1"/>
  <c r="O58" i="1"/>
  <c r="N58" i="1"/>
  <c r="M58" i="1"/>
  <c r="L58" i="1"/>
  <c r="J58" i="1"/>
  <c r="K58" i="1" s="1"/>
  <c r="P57" i="1"/>
  <c r="O57" i="1"/>
  <c r="N57" i="1"/>
  <c r="M57" i="1"/>
  <c r="L57" i="1"/>
  <c r="J57" i="1"/>
  <c r="K50" i="1"/>
  <c r="K51" i="1" s="1"/>
  <c r="L50" i="1"/>
  <c r="L51" i="1" s="1"/>
  <c r="M50" i="1"/>
  <c r="N50" i="1"/>
  <c r="O50" i="1"/>
  <c r="P50" i="1"/>
  <c r="Q50" i="1"/>
  <c r="Q51" i="1" s="1"/>
  <c r="J50" i="1"/>
  <c r="J51" i="1" s="1"/>
  <c r="Q45" i="1"/>
  <c r="P45" i="1"/>
  <c r="O45" i="1"/>
  <c r="N45" i="1"/>
  <c r="M45" i="1"/>
  <c r="L45" i="1"/>
  <c r="K45" i="1"/>
  <c r="J45" i="1"/>
  <c r="P35" i="1"/>
  <c r="O35" i="1"/>
  <c r="N35" i="1"/>
  <c r="M35" i="1"/>
  <c r="L35" i="1"/>
  <c r="K35" i="1"/>
  <c r="J35" i="1"/>
  <c r="P26" i="1"/>
  <c r="O26" i="1"/>
  <c r="N26" i="1"/>
  <c r="M26" i="1"/>
  <c r="L26" i="1"/>
  <c r="K26" i="1"/>
  <c r="J26" i="1"/>
  <c r="P17" i="1"/>
  <c r="O17" i="1"/>
  <c r="N17" i="1"/>
  <c r="M17" i="1"/>
  <c r="L17" i="1"/>
  <c r="K17" i="1"/>
  <c r="J17" i="1"/>
  <c r="Q16" i="1"/>
  <c r="Q15" i="1"/>
  <c r="Q14" i="1"/>
  <c r="Q13" i="1"/>
  <c r="Q12" i="1"/>
  <c r="P8" i="1"/>
  <c r="O8" i="1"/>
  <c r="N8" i="1"/>
  <c r="M8" i="1"/>
  <c r="L8" i="1"/>
  <c r="K8" i="1"/>
  <c r="J8" i="1"/>
  <c r="Q7" i="1"/>
  <c r="Q6" i="1"/>
  <c r="Q5" i="1"/>
  <c r="Q4" i="1"/>
  <c r="Q3" i="1"/>
  <c r="H57" i="1"/>
  <c r="H58" i="1"/>
  <c r="H61" i="1"/>
  <c r="F62" i="1" s="1"/>
  <c r="H49" i="1"/>
  <c r="H48" i="1"/>
  <c r="H43" i="1"/>
  <c r="H42" i="1"/>
  <c r="H41" i="1"/>
  <c r="H40" i="1"/>
  <c r="H39" i="1"/>
  <c r="H34" i="1"/>
  <c r="H33" i="1"/>
  <c r="H32" i="1"/>
  <c r="H31" i="1"/>
  <c r="H30" i="1"/>
  <c r="H25" i="1"/>
  <c r="H24" i="1"/>
  <c r="H23" i="1"/>
  <c r="H22" i="1"/>
  <c r="H21" i="1"/>
  <c r="H16" i="1"/>
  <c r="H15" i="1"/>
  <c r="H14" i="1"/>
  <c r="H13" i="1"/>
  <c r="H12" i="1"/>
  <c r="H4" i="1"/>
  <c r="H5" i="1"/>
  <c r="H6" i="1"/>
  <c r="H7" i="1"/>
  <c r="H8" i="1"/>
  <c r="F9" i="1" s="1"/>
  <c r="H3" i="1"/>
  <c r="M51" i="1" l="1"/>
  <c r="P51" i="1"/>
  <c r="D9" i="1"/>
  <c r="C9" i="1"/>
  <c r="B9" i="1"/>
  <c r="H9" i="1" s="1"/>
  <c r="G27" i="1"/>
  <c r="D27" i="1"/>
  <c r="E27" i="1"/>
  <c r="F27" i="1"/>
  <c r="H50" i="1"/>
  <c r="G51" i="1" s="1"/>
  <c r="H44" i="1"/>
  <c r="G45" i="1" s="1"/>
  <c r="B54" i="1"/>
  <c r="C54" i="1"/>
  <c r="H35" i="1"/>
  <c r="B36" i="1" s="1"/>
  <c r="C27" i="1"/>
  <c r="F54" i="1"/>
  <c r="G54" i="1"/>
  <c r="C18" i="1"/>
  <c r="B18" i="1"/>
  <c r="G18" i="1"/>
  <c r="F18" i="1"/>
  <c r="E18" i="1"/>
  <c r="D54" i="1"/>
  <c r="D18" i="1"/>
  <c r="E54" i="1"/>
  <c r="B62" i="1"/>
  <c r="J62" i="1" s="1"/>
  <c r="E62" i="1"/>
  <c r="O51" i="1"/>
  <c r="D62" i="1"/>
  <c r="N51" i="1"/>
  <c r="P54" i="1"/>
  <c r="Q57" i="1"/>
  <c r="C62" i="1"/>
  <c r="Q35" i="1"/>
  <c r="Q36" i="1" s="1"/>
  <c r="K57" i="1"/>
  <c r="G62" i="1"/>
  <c r="Q58" i="1"/>
  <c r="K54" i="1"/>
  <c r="L54" i="1"/>
  <c r="J54" i="1"/>
  <c r="M54" i="1"/>
  <c r="N54" i="1"/>
  <c r="O54" i="1"/>
  <c r="Q26" i="1"/>
  <c r="M27" i="1" s="1"/>
  <c r="Q17" i="1"/>
  <c r="Q8" i="1"/>
  <c r="Q9" i="1" s="1"/>
  <c r="P9" i="1"/>
  <c r="O9" i="1"/>
  <c r="H19" i="1"/>
  <c r="H52" i="1"/>
  <c r="H37" i="1"/>
  <c r="H10" i="1"/>
  <c r="H28" i="1"/>
  <c r="H46" i="1"/>
  <c r="O27" i="1" l="1"/>
  <c r="H27" i="1"/>
  <c r="N27" i="1"/>
  <c r="L27" i="1"/>
  <c r="K27" i="1"/>
  <c r="L36" i="1"/>
  <c r="E51" i="1"/>
  <c r="F51" i="1"/>
  <c r="D51" i="1"/>
  <c r="C51" i="1"/>
  <c r="B51" i="1"/>
  <c r="C45" i="1"/>
  <c r="B45" i="1"/>
  <c r="F45" i="1"/>
  <c r="E45" i="1"/>
  <c r="D45" i="1"/>
  <c r="C36" i="1"/>
  <c r="D36" i="1"/>
  <c r="G36" i="1"/>
  <c r="F36" i="1"/>
  <c r="E36" i="1"/>
  <c r="H54" i="1"/>
  <c r="E55" i="1" s="1"/>
  <c r="H18" i="1"/>
  <c r="M62" i="1"/>
  <c r="P36" i="1"/>
  <c r="N62" i="1"/>
  <c r="L62" i="1"/>
  <c r="P62" i="1"/>
  <c r="J27" i="1"/>
  <c r="N36" i="1"/>
  <c r="H62" i="1"/>
  <c r="K36" i="1"/>
  <c r="K62" i="1"/>
  <c r="J36" i="1"/>
  <c r="O36" i="1"/>
  <c r="M36" i="1"/>
  <c r="O62" i="1"/>
  <c r="Q18" i="1"/>
  <c r="Q54" i="1"/>
  <c r="J18" i="1"/>
  <c r="O18" i="1"/>
  <c r="K18" i="1"/>
  <c r="L18" i="1"/>
  <c r="P27" i="1"/>
  <c r="Q27" i="1"/>
  <c r="K9" i="1"/>
  <c r="J9" i="1"/>
  <c r="L9" i="1"/>
  <c r="N9" i="1"/>
  <c r="P18" i="1"/>
  <c r="N18" i="1"/>
  <c r="M18" i="1"/>
  <c r="M9" i="1"/>
  <c r="H36" i="1" l="1"/>
  <c r="G55" i="1"/>
  <c r="H51" i="1"/>
  <c r="B55" i="1"/>
  <c r="H45" i="1"/>
  <c r="D55" i="1"/>
  <c r="F55" i="1"/>
  <c r="C55" i="1"/>
  <c r="Q62" i="1"/>
  <c r="Q55" i="1"/>
  <c r="O55" i="1"/>
  <c r="L55" i="1"/>
  <c r="J55" i="1"/>
  <c r="N55" i="1"/>
  <c r="K55" i="1"/>
  <c r="P55" i="1"/>
  <c r="M55" i="1"/>
  <c r="H55" i="1" l="1"/>
</calcChain>
</file>

<file path=xl/sharedStrings.xml><?xml version="1.0" encoding="utf-8"?>
<sst xmlns="http://schemas.openxmlformats.org/spreadsheetml/2006/main" count="56" uniqueCount="46">
  <si>
    <t>Name</t>
  </si>
  <si>
    <t>absolute H.</t>
  </si>
  <si>
    <t>alle zusammen</t>
  </si>
  <si>
    <t>Daniel</t>
  </si>
  <si>
    <t>Thomas</t>
  </si>
  <si>
    <t>Patrick</t>
  </si>
  <si>
    <t>Tobias</t>
  </si>
  <si>
    <t>Fläche in cm²</t>
  </si>
  <si>
    <t>Binoy</t>
  </si>
  <si>
    <t>Michael</t>
  </si>
  <si>
    <t>Paula</t>
  </si>
  <si>
    <t>Elaine</t>
  </si>
  <si>
    <t>Marie</t>
  </si>
  <si>
    <t>Marga</t>
  </si>
  <si>
    <t>Sandra</t>
  </si>
  <si>
    <t>Christian</t>
  </si>
  <si>
    <t>Sineat</t>
  </si>
  <si>
    <t>Alice</t>
  </si>
  <si>
    <t>Franca</t>
  </si>
  <si>
    <t>Jenni</t>
  </si>
  <si>
    <t>Kathi</t>
  </si>
  <si>
    <t>Ines</t>
  </si>
  <si>
    <t>Jessi</t>
  </si>
  <si>
    <t>Björn</t>
  </si>
  <si>
    <t>Annette</t>
  </si>
  <si>
    <t>absolute H</t>
  </si>
  <si>
    <t>Carsten</t>
  </si>
  <si>
    <t>Proportionalitätsmodell: Kanten (cm)</t>
  </si>
  <si>
    <t>Würfeln mit Quadern:  0,2l Würfelbecher auf den Tisch gestülpt</t>
  </si>
  <si>
    <t>gelungen</t>
  </si>
  <si>
    <t>Durchmarsch gescheitert nach ...</t>
  </si>
  <si>
    <t>Jasmin</t>
  </si>
  <si>
    <t>René</t>
  </si>
  <si>
    <t>Stefan</t>
  </si>
  <si>
    <t>Alexa</t>
  </si>
  <si>
    <t>Johanna</t>
  </si>
  <si>
    <t>relative Häufigkeit</t>
  </si>
  <si>
    <t>Modell Gruppe 1</t>
  </si>
  <si>
    <t>Modell Gruppe 2</t>
  </si>
  <si>
    <t>Modell Gruppe 3</t>
  </si>
  <si>
    <t>Modell Gruppe 4</t>
  </si>
  <si>
    <t>Modell Gruppe 5</t>
  </si>
  <si>
    <t>Modell Gruppe 6</t>
  </si>
  <si>
    <t>Modell A</t>
  </si>
  <si>
    <t>Modell B</t>
  </si>
  <si>
    <t>Flächenanteil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</si>
</sst>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name val="MS Sans Serif"/>
    </font>
    <font>
      <sz val="11"/>
      <name val="Arial"/>
      <family val="2"/>
    </font>
    <font>
      <sz val="10"/>
      <name val="MS Sans Serif"/>
    </font>
    <font>
      <sz val="11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2" borderId="1" xfId="0" applyFont="1" applyFill="1" applyBorder="1"/>
    <xf numFmtId="164" fontId="1" fillId="2" borderId="1" xfId="1" applyNumberFormat="1" applyFont="1" applyFill="1" applyBorder="1"/>
    <xf numFmtId="9" fontId="1" fillId="0" borderId="0" xfId="1" applyFont="1"/>
    <xf numFmtId="0" fontId="1" fillId="3" borderId="1" xfId="0" applyFont="1" applyFill="1" applyBorder="1"/>
    <xf numFmtId="164" fontId="1" fillId="3" borderId="1" xfId="1" applyNumberFormat="1" applyFont="1" applyFill="1" applyBorder="1"/>
    <xf numFmtId="0" fontId="1" fillId="4" borderId="1" xfId="0" applyFont="1" applyFill="1" applyBorder="1"/>
    <xf numFmtId="0" fontId="1" fillId="0" borderId="1" xfId="0" applyFont="1" applyBorder="1"/>
    <xf numFmtId="164" fontId="1" fillId="0" borderId="0" xfId="1" applyNumberFormat="1" applyFont="1" applyFill="1" applyBorder="1"/>
    <xf numFmtId="9" fontId="1" fillId="0" borderId="0" xfId="1" applyFont="1" applyFill="1" applyBorder="1"/>
    <xf numFmtId="2" fontId="1" fillId="0" borderId="1" xfId="0" applyNumberFormat="1" applyFont="1" applyBorder="1"/>
    <xf numFmtId="0" fontId="3" fillId="0" borderId="0" xfId="0" applyFont="1"/>
    <xf numFmtId="9" fontId="1" fillId="2" borderId="7" xfId="1" applyFont="1" applyFill="1" applyBorder="1"/>
    <xf numFmtId="9" fontId="1" fillId="2" borderId="1" xfId="1" applyFont="1" applyFill="1" applyBorder="1"/>
    <xf numFmtId="164" fontId="1" fillId="3" borderId="1" xfId="0" applyNumberFormat="1" applyFont="1" applyFill="1" applyBorder="1"/>
    <xf numFmtId="164" fontId="1" fillId="2" borderId="7" xfId="1" applyNumberFormat="1" applyFont="1" applyFill="1" applyBorder="1"/>
    <xf numFmtId="0" fontId="1" fillId="4" borderId="9" xfId="0" applyFont="1" applyFill="1" applyBorder="1"/>
    <xf numFmtId="164" fontId="1" fillId="2" borderId="8" xfId="1" applyNumberFormat="1" applyFont="1" applyFill="1" applyBorder="1"/>
    <xf numFmtId="164" fontId="1" fillId="3" borderId="7" xfId="0" applyNumberFormat="1" applyFont="1" applyFill="1" applyBorder="1"/>
    <xf numFmtId="164" fontId="1" fillId="3" borderId="10" xfId="0" applyNumberFormat="1" applyFont="1" applyFill="1" applyBorder="1"/>
    <xf numFmtId="164" fontId="1" fillId="3" borderId="8" xfId="0" applyNumberFormat="1" applyFont="1" applyFill="1" applyBorder="1"/>
    <xf numFmtId="9" fontId="1" fillId="0" borderId="11" xfId="1" applyFont="1" applyFill="1" applyBorder="1"/>
    <xf numFmtId="0" fontId="1" fillId="0" borderId="0" xfId="0" applyFont="1" applyAlignment="1">
      <alignment horizontal="right"/>
    </xf>
    <xf numFmtId="0" fontId="1" fillId="5" borderId="1" xfId="0" applyFont="1" applyFill="1" applyBorder="1"/>
    <xf numFmtId="164" fontId="0" fillId="0" borderId="0" xfId="1" applyNumberFormat="1" applyFont="1"/>
    <xf numFmtId="164" fontId="1" fillId="2" borderId="1" xfId="0" applyNumberFormat="1" applyFont="1" applyFill="1" applyBorder="1"/>
    <xf numFmtId="9" fontId="1" fillId="2" borderId="1" xfId="0" applyNumberFormat="1" applyFont="1" applyFill="1" applyBorder="1"/>
    <xf numFmtId="9" fontId="1" fillId="3" borderId="1" xfId="1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2"/>
  <sheetViews>
    <sheetView tabSelected="1" topLeftCell="A38" workbookViewId="0">
      <selection activeCell="P69" sqref="P69"/>
    </sheetView>
  </sheetViews>
  <sheetFormatPr baseColWidth="10" defaultRowHeight="12.75" x14ac:dyDescent="0.2"/>
  <cols>
    <col min="1" max="1" width="17.28515625" bestFit="1" customWidth="1"/>
    <col min="2" max="7" width="6.85546875" bestFit="1" customWidth="1"/>
    <col min="8" max="8" width="7.140625" customWidth="1"/>
    <col min="10" max="13" width="6.85546875" bestFit="1" customWidth="1"/>
    <col min="14" max="15" width="5.7109375" bestFit="1" customWidth="1"/>
    <col min="16" max="16" width="9.140625" customWidth="1"/>
    <col min="17" max="17" width="6.28515625" bestFit="1" customWidth="1"/>
  </cols>
  <sheetData>
    <row r="1" spans="1:26" ht="14.25" x14ac:dyDescent="0.2">
      <c r="A1" s="35" t="s">
        <v>28</v>
      </c>
      <c r="B1" s="35"/>
      <c r="C1" s="35"/>
      <c r="D1" s="35"/>
      <c r="E1" s="35"/>
      <c r="F1" s="35"/>
      <c r="G1" s="35"/>
      <c r="H1" s="35"/>
      <c r="I1" s="17"/>
      <c r="J1" s="35" t="s">
        <v>30</v>
      </c>
      <c r="K1" s="35"/>
      <c r="L1" s="35"/>
      <c r="M1" s="35"/>
      <c r="N1" s="35"/>
      <c r="O1" s="35"/>
      <c r="P1" s="28" t="s">
        <v>29</v>
      </c>
      <c r="Q1" s="17"/>
    </row>
    <row r="2" spans="1:26" ht="14.25" x14ac:dyDescent="0.2">
      <c r="A2" s="1" t="s">
        <v>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1"/>
      <c r="I2" s="17"/>
      <c r="J2" s="29">
        <v>1</v>
      </c>
      <c r="K2" s="29">
        <v>2</v>
      </c>
      <c r="L2" s="29">
        <v>3</v>
      </c>
      <c r="M2" s="29">
        <v>4</v>
      </c>
      <c r="N2" s="29">
        <v>5</v>
      </c>
      <c r="O2" s="29">
        <v>6</v>
      </c>
      <c r="P2" s="29">
        <v>6</v>
      </c>
      <c r="Q2" s="1"/>
    </row>
    <row r="3" spans="1:26" ht="14.25" x14ac:dyDescent="0.2">
      <c r="A3" s="2" t="s">
        <v>5</v>
      </c>
      <c r="B3" s="3">
        <v>10</v>
      </c>
      <c r="C3" s="3">
        <v>6</v>
      </c>
      <c r="D3" s="3">
        <v>28</v>
      </c>
      <c r="E3" s="3">
        <v>41</v>
      </c>
      <c r="F3" s="3">
        <v>4</v>
      </c>
      <c r="G3" s="4">
        <v>11</v>
      </c>
      <c r="H3" s="1">
        <f>SUM(B3:G3)</f>
        <v>100</v>
      </c>
      <c r="I3" s="17"/>
      <c r="J3" s="2">
        <v>2</v>
      </c>
      <c r="K3" s="2">
        <v>1</v>
      </c>
      <c r="L3" s="3">
        <v>4</v>
      </c>
      <c r="M3" s="3">
        <v>6</v>
      </c>
      <c r="N3" s="3">
        <v>2</v>
      </c>
      <c r="O3" s="3">
        <v>1</v>
      </c>
      <c r="P3" s="4">
        <v>9</v>
      </c>
      <c r="Q3" s="1">
        <f t="shared" ref="Q3:Q8" si="0">SUM(J3:P3)</f>
        <v>25</v>
      </c>
    </row>
    <row r="4" spans="1:26" ht="14.25" x14ac:dyDescent="0.2">
      <c r="A4" s="5" t="s">
        <v>3</v>
      </c>
      <c r="B4" s="1">
        <v>6</v>
      </c>
      <c r="C4" s="1">
        <v>7</v>
      </c>
      <c r="D4" s="1">
        <v>35</v>
      </c>
      <c r="E4" s="1">
        <v>45</v>
      </c>
      <c r="F4" s="1">
        <v>4</v>
      </c>
      <c r="G4" s="6">
        <v>3</v>
      </c>
      <c r="H4" s="1">
        <f t="shared" ref="H4:H10" si="1">SUM(B4:G4)</f>
        <v>100</v>
      </c>
      <c r="I4" s="17"/>
      <c r="J4" s="5">
        <v>5</v>
      </c>
      <c r="K4" s="5">
        <v>2</v>
      </c>
      <c r="L4" s="1">
        <v>6</v>
      </c>
      <c r="M4" s="1">
        <v>2</v>
      </c>
      <c r="N4" s="1">
        <v>3</v>
      </c>
      <c r="O4" s="1">
        <v>2</v>
      </c>
      <c r="P4" s="6">
        <v>6</v>
      </c>
      <c r="Q4" s="1">
        <f t="shared" si="0"/>
        <v>26</v>
      </c>
    </row>
    <row r="5" spans="1:26" ht="14.25" x14ac:dyDescent="0.2">
      <c r="A5" s="5" t="s">
        <v>8</v>
      </c>
      <c r="B5" s="1">
        <v>7</v>
      </c>
      <c r="C5" s="1">
        <v>4</v>
      </c>
      <c r="D5" s="1">
        <v>37</v>
      </c>
      <c r="E5" s="1">
        <v>34</v>
      </c>
      <c r="F5" s="1">
        <v>1</v>
      </c>
      <c r="G5" s="6">
        <v>17</v>
      </c>
      <c r="H5" s="1">
        <f t="shared" si="1"/>
        <v>100</v>
      </c>
      <c r="I5" s="17"/>
      <c r="J5" s="5">
        <v>3</v>
      </c>
      <c r="K5" s="5">
        <v>0</v>
      </c>
      <c r="L5" s="1">
        <v>6</v>
      </c>
      <c r="M5" s="1">
        <v>8</v>
      </c>
      <c r="N5" s="1">
        <v>2</v>
      </c>
      <c r="O5" s="1">
        <v>0</v>
      </c>
      <c r="P5" s="6">
        <v>6</v>
      </c>
      <c r="Q5" s="1">
        <f t="shared" si="0"/>
        <v>25</v>
      </c>
    </row>
    <row r="6" spans="1:26" ht="14.25" x14ac:dyDescent="0.2">
      <c r="A6" s="5" t="s">
        <v>6</v>
      </c>
      <c r="B6" s="1">
        <v>3</v>
      </c>
      <c r="C6" s="1">
        <v>6</v>
      </c>
      <c r="D6" s="1">
        <v>48</v>
      </c>
      <c r="E6" s="1">
        <v>33</v>
      </c>
      <c r="F6" s="1">
        <v>6</v>
      </c>
      <c r="G6" s="6">
        <v>4</v>
      </c>
      <c r="H6" s="1">
        <f t="shared" si="1"/>
        <v>100</v>
      </c>
      <c r="I6" s="17"/>
      <c r="J6" s="5">
        <v>1</v>
      </c>
      <c r="K6" s="5">
        <v>3</v>
      </c>
      <c r="L6" s="1">
        <v>4</v>
      </c>
      <c r="M6" s="1">
        <v>4</v>
      </c>
      <c r="N6" s="1">
        <v>2</v>
      </c>
      <c r="O6" s="1">
        <v>1</v>
      </c>
      <c r="P6" s="6">
        <v>9</v>
      </c>
      <c r="Q6" s="1">
        <f t="shared" si="0"/>
        <v>24</v>
      </c>
    </row>
    <row r="7" spans="1:26" ht="14.25" x14ac:dyDescent="0.2">
      <c r="A7" s="5" t="s">
        <v>9</v>
      </c>
      <c r="B7" s="1">
        <v>12</v>
      </c>
      <c r="C7" s="1">
        <v>0</v>
      </c>
      <c r="D7" s="1">
        <v>28</v>
      </c>
      <c r="E7" s="1">
        <v>42</v>
      </c>
      <c r="F7" s="1">
        <v>7</v>
      </c>
      <c r="G7" s="6">
        <v>11</v>
      </c>
      <c r="H7" s="1">
        <f t="shared" si="1"/>
        <v>100</v>
      </c>
      <c r="I7" s="17"/>
      <c r="J7" s="5">
        <v>2</v>
      </c>
      <c r="K7" s="5">
        <v>3</v>
      </c>
      <c r="L7" s="1">
        <v>7</v>
      </c>
      <c r="M7" s="1">
        <v>5</v>
      </c>
      <c r="N7" s="1">
        <v>0</v>
      </c>
      <c r="O7" s="1">
        <v>0</v>
      </c>
      <c r="P7" s="6">
        <v>8</v>
      </c>
      <c r="Q7" s="1">
        <f t="shared" si="0"/>
        <v>25</v>
      </c>
    </row>
    <row r="8" spans="1:26" ht="14.25" x14ac:dyDescent="0.2">
      <c r="A8" s="5" t="s">
        <v>1</v>
      </c>
      <c r="B8" s="1">
        <f>SUM(B3:B7)</f>
        <v>38</v>
      </c>
      <c r="C8" s="1">
        <f t="shared" ref="C8" si="2">SUM(C3:C7)</f>
        <v>23</v>
      </c>
      <c r="D8" s="1">
        <f t="shared" ref="D8" si="3">SUM(D3:D7)</f>
        <v>176</v>
      </c>
      <c r="E8" s="1">
        <f t="shared" ref="E8" si="4">SUM(E3:E7)</f>
        <v>195</v>
      </c>
      <c r="F8" s="1">
        <f t="shared" ref="F8" si="5">SUM(F3:F7)</f>
        <v>22</v>
      </c>
      <c r="G8" s="1">
        <f t="shared" ref="G8" si="6">SUM(G3:G7)</f>
        <v>46</v>
      </c>
      <c r="H8" s="1">
        <f t="shared" si="1"/>
        <v>500</v>
      </c>
      <c r="I8" s="17"/>
      <c r="J8" s="5">
        <f>SUM(J3:J7)</f>
        <v>13</v>
      </c>
      <c r="K8" s="5">
        <f t="shared" ref="K8:P8" si="7">SUM(K3:K7)</f>
        <v>9</v>
      </c>
      <c r="L8" s="1">
        <f t="shared" si="7"/>
        <v>27</v>
      </c>
      <c r="M8" s="1">
        <f t="shared" si="7"/>
        <v>25</v>
      </c>
      <c r="N8" s="1">
        <f t="shared" si="7"/>
        <v>9</v>
      </c>
      <c r="O8" s="1">
        <f t="shared" si="7"/>
        <v>4</v>
      </c>
      <c r="P8" s="6">
        <f t="shared" si="7"/>
        <v>38</v>
      </c>
      <c r="Q8" s="1">
        <f t="shared" si="0"/>
        <v>125</v>
      </c>
    </row>
    <row r="9" spans="1:26" ht="14.25" x14ac:dyDescent="0.2">
      <c r="A9" s="7" t="s">
        <v>36</v>
      </c>
      <c r="B9" s="31">
        <f>B8/$H8</f>
        <v>7.5999999999999998E-2</v>
      </c>
      <c r="C9" s="31">
        <f t="shared" ref="C9:G9" si="8">C8/$H8</f>
        <v>4.5999999999999999E-2</v>
      </c>
      <c r="D9" s="31">
        <f t="shared" si="8"/>
        <v>0.35199999999999998</v>
      </c>
      <c r="E9" s="31">
        <f t="shared" si="8"/>
        <v>0.39</v>
      </c>
      <c r="F9" s="31">
        <f t="shared" si="8"/>
        <v>4.3999999999999997E-2</v>
      </c>
      <c r="G9" s="31">
        <f t="shared" si="8"/>
        <v>9.1999999999999998E-2</v>
      </c>
      <c r="H9" s="9">
        <f t="shared" si="1"/>
        <v>1</v>
      </c>
      <c r="I9" s="17"/>
      <c r="J9" s="18">
        <f t="shared" ref="J9:Q9" si="9">J8/$Q8</f>
        <v>0.104</v>
      </c>
      <c r="K9" s="19">
        <f t="shared" si="9"/>
        <v>7.1999999999999995E-2</v>
      </c>
      <c r="L9" s="19">
        <f t="shared" si="9"/>
        <v>0.216</v>
      </c>
      <c r="M9" s="19">
        <f t="shared" si="9"/>
        <v>0.2</v>
      </c>
      <c r="N9" s="19">
        <f t="shared" si="9"/>
        <v>7.1999999999999995E-2</v>
      </c>
      <c r="O9" s="19">
        <f t="shared" si="9"/>
        <v>3.2000000000000001E-2</v>
      </c>
      <c r="P9" s="19">
        <f t="shared" si="9"/>
        <v>0.30399999999999999</v>
      </c>
      <c r="Q9" s="15">
        <f t="shared" si="9"/>
        <v>1</v>
      </c>
      <c r="U9" s="30"/>
      <c r="V9" s="30"/>
      <c r="W9" s="30"/>
      <c r="X9" s="30"/>
      <c r="Y9" s="30"/>
      <c r="Z9" s="30"/>
    </row>
    <row r="10" spans="1:26" ht="14.25" x14ac:dyDescent="0.2">
      <c r="A10" s="7" t="s">
        <v>37</v>
      </c>
      <c r="B10" s="32">
        <v>0.08</v>
      </c>
      <c r="C10" s="31">
        <v>4.4999999999999998E-2</v>
      </c>
      <c r="D10" s="31">
        <v>0.375</v>
      </c>
      <c r="E10" s="31">
        <v>0.375</v>
      </c>
      <c r="F10" s="31">
        <v>4.4999999999999998E-2</v>
      </c>
      <c r="G10" s="31">
        <v>0.08</v>
      </c>
      <c r="H10" s="9">
        <f t="shared" si="1"/>
        <v>1</v>
      </c>
      <c r="I10" s="17"/>
      <c r="J10" s="1"/>
      <c r="K10" s="1"/>
      <c r="L10" s="1"/>
      <c r="M10" s="1"/>
      <c r="N10" s="1"/>
      <c r="O10" s="1"/>
      <c r="P10" s="1"/>
      <c r="Q10" s="1"/>
      <c r="U10" s="30"/>
      <c r="V10" s="30"/>
      <c r="W10" s="30"/>
      <c r="X10" s="30"/>
      <c r="Y10" s="30"/>
      <c r="Z10" s="30"/>
    </row>
    <row r="11" spans="1:26" ht="14.25" x14ac:dyDescent="0.2">
      <c r="A11" s="1"/>
      <c r="B11" s="1"/>
      <c r="C11" s="1"/>
      <c r="D11" s="1"/>
      <c r="E11" s="1"/>
      <c r="F11" s="1"/>
      <c r="G11" s="1"/>
      <c r="H11" s="1"/>
      <c r="I11" s="17"/>
      <c r="J11" s="1"/>
      <c r="K11" s="1"/>
      <c r="L11" s="1"/>
      <c r="M11" s="1"/>
      <c r="N11" s="1"/>
      <c r="O11" s="1"/>
      <c r="P11" s="1"/>
      <c r="Q11" s="1"/>
    </row>
    <row r="12" spans="1:26" ht="14.25" x14ac:dyDescent="0.2">
      <c r="A12" s="2" t="s">
        <v>10</v>
      </c>
      <c r="B12" s="3">
        <v>11</v>
      </c>
      <c r="C12" s="3">
        <v>6</v>
      </c>
      <c r="D12" s="3">
        <v>34</v>
      </c>
      <c r="E12" s="3">
        <v>32</v>
      </c>
      <c r="F12" s="3">
        <v>7</v>
      </c>
      <c r="G12" s="4">
        <v>10</v>
      </c>
      <c r="H12" s="1">
        <f>SUM(B12:G12)</f>
        <v>100</v>
      </c>
      <c r="I12" s="17"/>
      <c r="J12" s="2">
        <v>5</v>
      </c>
      <c r="K12" s="2">
        <v>2</v>
      </c>
      <c r="L12" s="3">
        <v>4</v>
      </c>
      <c r="M12" s="3">
        <v>3</v>
      </c>
      <c r="N12" s="3">
        <v>0</v>
      </c>
      <c r="O12" s="3">
        <v>2</v>
      </c>
      <c r="P12" s="4">
        <v>9</v>
      </c>
      <c r="Q12" s="1">
        <f t="shared" ref="Q12:Q17" si="10">SUM(J12:P12)</f>
        <v>25</v>
      </c>
    </row>
    <row r="13" spans="1:26" ht="14.25" x14ac:dyDescent="0.2">
      <c r="A13" s="5" t="s">
        <v>11</v>
      </c>
      <c r="B13" s="1">
        <v>14</v>
      </c>
      <c r="C13" s="1">
        <v>10</v>
      </c>
      <c r="D13" s="1">
        <v>28</v>
      </c>
      <c r="E13" s="1">
        <v>24</v>
      </c>
      <c r="F13" s="1">
        <v>9</v>
      </c>
      <c r="G13" s="6">
        <v>15</v>
      </c>
      <c r="H13" s="1">
        <f t="shared" ref="H13:H19" si="11">SUM(B13:G13)</f>
        <v>100</v>
      </c>
      <c r="I13" s="17"/>
      <c r="J13" s="5">
        <v>4</v>
      </c>
      <c r="K13" s="5">
        <v>1</v>
      </c>
      <c r="L13" s="1">
        <v>4</v>
      </c>
      <c r="M13" s="1">
        <v>2</v>
      </c>
      <c r="N13" s="1">
        <v>0</v>
      </c>
      <c r="O13" s="1">
        <v>1</v>
      </c>
      <c r="P13" s="6">
        <v>10</v>
      </c>
      <c r="Q13" s="1">
        <f t="shared" si="10"/>
        <v>22</v>
      </c>
    </row>
    <row r="14" spans="1:26" ht="14.25" x14ac:dyDescent="0.2">
      <c r="A14" s="5" t="s">
        <v>12</v>
      </c>
      <c r="B14" s="1">
        <v>4</v>
      </c>
      <c r="C14" s="1">
        <v>6</v>
      </c>
      <c r="D14" s="1">
        <v>41</v>
      </c>
      <c r="E14" s="1">
        <v>32</v>
      </c>
      <c r="F14" s="1">
        <v>11</v>
      </c>
      <c r="G14" s="6">
        <v>6</v>
      </c>
      <c r="H14" s="1">
        <f t="shared" si="11"/>
        <v>100</v>
      </c>
      <c r="I14" s="17"/>
      <c r="J14" s="5">
        <v>3</v>
      </c>
      <c r="K14" s="5">
        <v>3</v>
      </c>
      <c r="L14" s="1">
        <v>6</v>
      </c>
      <c r="M14" s="1">
        <v>2</v>
      </c>
      <c r="N14" s="1">
        <v>1</v>
      </c>
      <c r="O14" s="1">
        <v>2</v>
      </c>
      <c r="P14" s="6">
        <v>8</v>
      </c>
      <c r="Q14" s="1">
        <f t="shared" si="10"/>
        <v>25</v>
      </c>
    </row>
    <row r="15" spans="1:26" ht="14.25" x14ac:dyDescent="0.2">
      <c r="A15" s="5" t="s">
        <v>13</v>
      </c>
      <c r="B15" s="1">
        <v>10</v>
      </c>
      <c r="C15" s="1">
        <v>6</v>
      </c>
      <c r="D15" s="1">
        <v>34</v>
      </c>
      <c r="E15" s="1">
        <v>29</v>
      </c>
      <c r="F15" s="1">
        <v>7</v>
      </c>
      <c r="G15" s="6">
        <v>14</v>
      </c>
      <c r="H15" s="1">
        <f t="shared" si="11"/>
        <v>100</v>
      </c>
      <c r="I15" s="17"/>
      <c r="J15" s="5">
        <v>2</v>
      </c>
      <c r="K15" s="5">
        <v>1</v>
      </c>
      <c r="L15" s="1">
        <v>8</v>
      </c>
      <c r="M15" s="1">
        <v>3</v>
      </c>
      <c r="N15" s="1">
        <v>2</v>
      </c>
      <c r="O15" s="1">
        <v>2</v>
      </c>
      <c r="P15" s="6">
        <v>6</v>
      </c>
      <c r="Q15" s="1">
        <f t="shared" si="10"/>
        <v>24</v>
      </c>
    </row>
    <row r="16" spans="1:26" ht="14.25" x14ac:dyDescent="0.2">
      <c r="A16" s="5" t="s">
        <v>14</v>
      </c>
      <c r="B16" s="1">
        <v>7</v>
      </c>
      <c r="C16" s="1">
        <v>4</v>
      </c>
      <c r="D16" s="1">
        <v>30</v>
      </c>
      <c r="E16" s="1">
        <v>37</v>
      </c>
      <c r="F16" s="1">
        <v>4</v>
      </c>
      <c r="G16" s="6">
        <v>18</v>
      </c>
      <c r="H16" s="1">
        <f t="shared" si="11"/>
        <v>100</v>
      </c>
      <c r="I16" s="17"/>
      <c r="J16" s="5">
        <v>3</v>
      </c>
      <c r="K16" s="5">
        <v>6</v>
      </c>
      <c r="L16" s="1">
        <v>8</v>
      </c>
      <c r="M16" s="1">
        <v>2</v>
      </c>
      <c r="N16" s="1">
        <v>0</v>
      </c>
      <c r="O16" s="1">
        <v>1</v>
      </c>
      <c r="P16" s="6">
        <v>7</v>
      </c>
      <c r="Q16" s="1">
        <f t="shared" si="10"/>
        <v>27</v>
      </c>
    </row>
    <row r="17" spans="1:26" ht="14.25" x14ac:dyDescent="0.2">
      <c r="A17" s="5" t="s">
        <v>25</v>
      </c>
      <c r="B17" s="1">
        <f>SUM(B12:B16)</f>
        <v>46</v>
      </c>
      <c r="C17" s="1">
        <f t="shared" ref="C17" si="12">SUM(C12:C16)</f>
        <v>32</v>
      </c>
      <c r="D17" s="1">
        <f t="shared" ref="D17" si="13">SUM(D12:D16)</f>
        <v>167</v>
      </c>
      <c r="E17" s="1">
        <f t="shared" ref="E17" si="14">SUM(E12:E16)</f>
        <v>154</v>
      </c>
      <c r="F17" s="1">
        <f t="shared" ref="F17" si="15">SUM(F12:F16)</f>
        <v>38</v>
      </c>
      <c r="G17" s="1">
        <f t="shared" ref="G17" si="16">SUM(G12:G16)</f>
        <v>63</v>
      </c>
      <c r="H17" s="1">
        <f t="shared" si="11"/>
        <v>500</v>
      </c>
      <c r="I17" s="17"/>
      <c r="J17" s="5">
        <f t="shared" ref="J17:P17" si="17">SUM(J12:J16)</f>
        <v>17</v>
      </c>
      <c r="K17" s="5">
        <f t="shared" si="17"/>
        <v>13</v>
      </c>
      <c r="L17" s="1">
        <f t="shared" si="17"/>
        <v>30</v>
      </c>
      <c r="M17" s="1">
        <f t="shared" si="17"/>
        <v>12</v>
      </c>
      <c r="N17" s="1">
        <f t="shared" si="17"/>
        <v>3</v>
      </c>
      <c r="O17" s="1">
        <f t="shared" si="17"/>
        <v>8</v>
      </c>
      <c r="P17" s="6">
        <f t="shared" si="17"/>
        <v>40</v>
      </c>
      <c r="Q17" s="1">
        <f t="shared" si="10"/>
        <v>123</v>
      </c>
    </row>
    <row r="18" spans="1:26" ht="14.25" x14ac:dyDescent="0.2">
      <c r="A18" s="7" t="s">
        <v>36</v>
      </c>
      <c r="B18" s="31">
        <f>B17/$H17</f>
        <v>9.1999999999999998E-2</v>
      </c>
      <c r="C18" s="31">
        <f t="shared" ref="C18" si="18">C17/$H17</f>
        <v>6.4000000000000001E-2</v>
      </c>
      <c r="D18" s="31">
        <f t="shared" ref="D18" si="19">D17/$H17</f>
        <v>0.33400000000000002</v>
      </c>
      <c r="E18" s="31">
        <f t="shared" ref="E18" si="20">E17/$H17</f>
        <v>0.308</v>
      </c>
      <c r="F18" s="31">
        <f t="shared" ref="F18" si="21">F17/$H17</f>
        <v>7.5999999999999998E-2</v>
      </c>
      <c r="G18" s="31">
        <f t="shared" ref="G18" si="22">G17/$H17</f>
        <v>0.126</v>
      </c>
      <c r="H18" s="9">
        <f t="shared" si="11"/>
        <v>1</v>
      </c>
      <c r="I18" s="17"/>
      <c r="J18" s="18">
        <f t="shared" ref="J18:Q18" si="23">J17/$Q17</f>
        <v>0.13821138211382114</v>
      </c>
      <c r="K18" s="19">
        <f t="shared" si="23"/>
        <v>0.10569105691056911</v>
      </c>
      <c r="L18" s="19">
        <f t="shared" si="23"/>
        <v>0.24390243902439024</v>
      </c>
      <c r="M18" s="19">
        <f t="shared" si="23"/>
        <v>9.7560975609756101E-2</v>
      </c>
      <c r="N18" s="19">
        <f t="shared" si="23"/>
        <v>2.4390243902439025E-2</v>
      </c>
      <c r="O18" s="19">
        <f t="shared" si="23"/>
        <v>6.5040650406504072E-2</v>
      </c>
      <c r="P18" s="19">
        <f t="shared" si="23"/>
        <v>0.32520325203252032</v>
      </c>
      <c r="Q18" s="15">
        <f t="shared" si="23"/>
        <v>1</v>
      </c>
      <c r="U18" s="30"/>
      <c r="V18" s="30"/>
      <c r="W18" s="30"/>
      <c r="X18" s="30"/>
      <c r="Y18" s="30"/>
      <c r="Z18" s="30"/>
    </row>
    <row r="19" spans="1:26" ht="14.25" x14ac:dyDescent="0.2">
      <c r="A19" s="7" t="s">
        <v>38</v>
      </c>
      <c r="B19" s="32">
        <v>0.1</v>
      </c>
      <c r="C19" s="32">
        <v>0.08</v>
      </c>
      <c r="D19" s="32">
        <v>0.32</v>
      </c>
      <c r="E19" s="32">
        <v>0.32</v>
      </c>
      <c r="F19" s="32">
        <v>0.08</v>
      </c>
      <c r="G19" s="32">
        <v>0.1</v>
      </c>
      <c r="H19" s="9">
        <f t="shared" si="11"/>
        <v>1</v>
      </c>
      <c r="I19" s="17"/>
      <c r="J19" s="1"/>
      <c r="K19" s="1"/>
      <c r="L19" s="1"/>
      <c r="M19" s="1"/>
      <c r="N19" s="1"/>
      <c r="O19" s="1"/>
      <c r="P19" s="1"/>
      <c r="Q19" s="1"/>
      <c r="U19" s="30"/>
      <c r="V19" s="30"/>
      <c r="W19" s="30"/>
      <c r="X19" s="30"/>
      <c r="Y19" s="30"/>
      <c r="Z19" s="30"/>
    </row>
    <row r="20" spans="1:26" ht="14.25" x14ac:dyDescent="0.2">
      <c r="A20" s="1"/>
      <c r="B20" s="1"/>
      <c r="C20" s="1"/>
      <c r="D20" s="1"/>
      <c r="E20" s="1"/>
      <c r="F20" s="1"/>
      <c r="G20" s="1"/>
      <c r="H20" s="1"/>
      <c r="I20" s="17"/>
      <c r="J20" s="1"/>
      <c r="K20" s="1"/>
      <c r="L20" s="1"/>
      <c r="M20" s="1"/>
      <c r="N20" s="1"/>
      <c r="O20" s="1"/>
      <c r="P20" s="1"/>
      <c r="Q20" s="1"/>
    </row>
    <row r="21" spans="1:26" ht="14.25" x14ac:dyDescent="0.2">
      <c r="A21" s="2" t="s">
        <v>33</v>
      </c>
      <c r="B21" s="3">
        <v>8</v>
      </c>
      <c r="C21" s="3">
        <v>5</v>
      </c>
      <c r="D21" s="3">
        <v>38</v>
      </c>
      <c r="E21" s="3">
        <v>35</v>
      </c>
      <c r="F21" s="3">
        <v>5</v>
      </c>
      <c r="G21" s="4">
        <v>9</v>
      </c>
      <c r="H21" s="1">
        <f>SUM(B21:G21)</f>
        <v>100</v>
      </c>
      <c r="I21" s="17"/>
      <c r="J21" s="2">
        <v>0</v>
      </c>
      <c r="K21" s="2">
        <v>0</v>
      </c>
      <c r="L21" s="3">
        <v>5</v>
      </c>
      <c r="M21" s="3">
        <v>9</v>
      </c>
      <c r="N21" s="3">
        <v>0</v>
      </c>
      <c r="O21" s="3">
        <v>0</v>
      </c>
      <c r="P21" s="4">
        <v>8</v>
      </c>
      <c r="Q21" s="1">
        <v>22</v>
      </c>
    </row>
    <row r="22" spans="1:26" ht="14.25" x14ac:dyDescent="0.2">
      <c r="A22" s="5" t="s">
        <v>34</v>
      </c>
      <c r="B22" s="1">
        <v>8</v>
      </c>
      <c r="C22" s="1">
        <v>7</v>
      </c>
      <c r="D22" s="1">
        <v>26</v>
      </c>
      <c r="E22" s="1">
        <v>41</v>
      </c>
      <c r="F22" s="1">
        <v>8</v>
      </c>
      <c r="G22" s="6">
        <v>10</v>
      </c>
      <c r="H22" s="1">
        <f t="shared" ref="H22:H28" si="24">SUM(B22:G22)</f>
        <v>100</v>
      </c>
      <c r="I22" s="17"/>
      <c r="J22" s="5">
        <v>0</v>
      </c>
      <c r="K22" s="5">
        <v>2</v>
      </c>
      <c r="L22" s="1">
        <v>6</v>
      </c>
      <c r="M22" s="1">
        <v>8</v>
      </c>
      <c r="N22" s="1">
        <v>1</v>
      </c>
      <c r="O22" s="1">
        <v>1</v>
      </c>
      <c r="P22" s="6">
        <v>6</v>
      </c>
      <c r="Q22" s="1">
        <v>24</v>
      </c>
    </row>
    <row r="23" spans="1:26" ht="14.25" x14ac:dyDescent="0.2">
      <c r="A23" s="5" t="s">
        <v>15</v>
      </c>
      <c r="B23" s="1">
        <v>11</v>
      </c>
      <c r="C23" s="1">
        <v>7</v>
      </c>
      <c r="D23" s="1">
        <v>30</v>
      </c>
      <c r="E23" s="1">
        <v>30</v>
      </c>
      <c r="F23" s="1">
        <v>7</v>
      </c>
      <c r="G23" s="6">
        <v>15</v>
      </c>
      <c r="H23" s="1">
        <f t="shared" si="24"/>
        <v>100</v>
      </c>
      <c r="I23" s="17"/>
      <c r="J23" s="5">
        <v>1</v>
      </c>
      <c r="K23" s="5">
        <v>1</v>
      </c>
      <c r="L23" s="1">
        <v>4</v>
      </c>
      <c r="M23" s="1">
        <v>6</v>
      </c>
      <c r="N23" s="1">
        <v>1</v>
      </c>
      <c r="O23" s="1">
        <v>1</v>
      </c>
      <c r="P23" s="6">
        <v>7</v>
      </c>
      <c r="Q23" s="1">
        <v>21</v>
      </c>
    </row>
    <row r="24" spans="1:26" ht="14.25" x14ac:dyDescent="0.2">
      <c r="A24" s="5" t="s">
        <v>16</v>
      </c>
      <c r="B24" s="1">
        <v>8</v>
      </c>
      <c r="C24" s="1">
        <v>12</v>
      </c>
      <c r="D24" s="1">
        <v>36</v>
      </c>
      <c r="E24" s="1">
        <v>29</v>
      </c>
      <c r="F24" s="1">
        <v>7</v>
      </c>
      <c r="G24" s="6">
        <v>8</v>
      </c>
      <c r="H24" s="1">
        <f t="shared" si="24"/>
        <v>100</v>
      </c>
      <c r="I24" s="17"/>
      <c r="J24" s="5">
        <v>3</v>
      </c>
      <c r="K24" s="5">
        <v>2</v>
      </c>
      <c r="L24" s="1">
        <v>2</v>
      </c>
      <c r="M24" s="1">
        <v>1</v>
      </c>
      <c r="N24" s="1">
        <v>0</v>
      </c>
      <c r="O24" s="1">
        <v>0</v>
      </c>
      <c r="P24" s="6">
        <v>14</v>
      </c>
      <c r="Q24" s="1">
        <v>22</v>
      </c>
    </row>
    <row r="25" spans="1:26" ht="14.25" x14ac:dyDescent="0.2">
      <c r="A25" s="5" t="s">
        <v>17</v>
      </c>
      <c r="B25" s="1">
        <v>13</v>
      </c>
      <c r="C25" s="1">
        <v>5</v>
      </c>
      <c r="D25" s="1">
        <v>34</v>
      </c>
      <c r="E25" s="1">
        <v>31</v>
      </c>
      <c r="F25" s="1">
        <v>9</v>
      </c>
      <c r="G25" s="6">
        <v>8</v>
      </c>
      <c r="H25" s="1">
        <f t="shared" si="24"/>
        <v>100</v>
      </c>
      <c r="I25" s="17"/>
      <c r="J25" s="5">
        <v>0</v>
      </c>
      <c r="K25" s="5">
        <v>2</v>
      </c>
      <c r="L25" s="1">
        <v>6</v>
      </c>
      <c r="M25" s="1">
        <v>5</v>
      </c>
      <c r="N25" s="1">
        <v>0</v>
      </c>
      <c r="O25" s="1">
        <v>1</v>
      </c>
      <c r="P25" s="6">
        <v>8</v>
      </c>
      <c r="Q25" s="1">
        <v>22</v>
      </c>
    </row>
    <row r="26" spans="1:26" ht="14.25" x14ac:dyDescent="0.2">
      <c r="A26" s="5" t="s">
        <v>1</v>
      </c>
      <c r="B26" s="1">
        <f>SUM(B21:B25)</f>
        <v>48</v>
      </c>
      <c r="C26" s="1">
        <f t="shared" ref="C26" si="25">SUM(C21:C25)</f>
        <v>36</v>
      </c>
      <c r="D26" s="1">
        <f t="shared" ref="D26" si="26">SUM(D21:D25)</f>
        <v>164</v>
      </c>
      <c r="E26" s="1">
        <f t="shared" ref="E26" si="27">SUM(E21:E25)</f>
        <v>166</v>
      </c>
      <c r="F26" s="1">
        <f t="shared" ref="F26" si="28">SUM(F21:F25)</f>
        <v>36</v>
      </c>
      <c r="G26" s="1">
        <f t="shared" ref="G26" si="29">SUM(G21:G25)</f>
        <v>50</v>
      </c>
      <c r="H26" s="1">
        <f t="shared" si="24"/>
        <v>500</v>
      </c>
      <c r="I26" s="17"/>
      <c r="J26" s="5">
        <f>SUM(J21:J25)</f>
        <v>4</v>
      </c>
      <c r="K26" s="5">
        <f t="shared" ref="K26:P26" si="30">SUM(K21:K25)</f>
        <v>7</v>
      </c>
      <c r="L26" s="1">
        <f t="shared" si="30"/>
        <v>23</v>
      </c>
      <c r="M26" s="1">
        <f t="shared" si="30"/>
        <v>29</v>
      </c>
      <c r="N26" s="1">
        <f t="shared" si="30"/>
        <v>2</v>
      </c>
      <c r="O26" s="1">
        <f t="shared" si="30"/>
        <v>3</v>
      </c>
      <c r="P26" s="6">
        <f t="shared" si="30"/>
        <v>43</v>
      </c>
      <c r="Q26" s="1">
        <f t="shared" ref="Q26" si="31">SUM(J26:P26)</f>
        <v>111</v>
      </c>
    </row>
    <row r="27" spans="1:26" ht="14.25" x14ac:dyDescent="0.2">
      <c r="A27" s="7" t="s">
        <v>36</v>
      </c>
      <c r="B27" s="31">
        <f>B26/$H26</f>
        <v>9.6000000000000002E-2</v>
      </c>
      <c r="C27" s="31">
        <f t="shared" ref="C27" si="32">C26/$H26</f>
        <v>7.1999999999999995E-2</v>
      </c>
      <c r="D27" s="31">
        <f t="shared" ref="D27" si="33">D26/$H26</f>
        <v>0.32800000000000001</v>
      </c>
      <c r="E27" s="31">
        <f t="shared" ref="E27" si="34">E26/$H26</f>
        <v>0.33200000000000002</v>
      </c>
      <c r="F27" s="31">
        <f t="shared" ref="F27" si="35">F26/$H26</f>
        <v>7.1999999999999995E-2</v>
      </c>
      <c r="G27" s="31">
        <f t="shared" ref="G27" si="36">G26/$H26</f>
        <v>0.1</v>
      </c>
      <c r="H27" s="9">
        <f t="shared" si="24"/>
        <v>1</v>
      </c>
      <c r="I27" s="17"/>
      <c r="J27" s="18">
        <f t="shared" ref="J27" si="37">J26/$Q26</f>
        <v>3.6036036036036036E-2</v>
      </c>
      <c r="K27" s="19">
        <f t="shared" ref="K27" si="38">K26/$Q26</f>
        <v>6.3063063063063057E-2</v>
      </c>
      <c r="L27" s="19">
        <f t="shared" ref="L27" si="39">L26/$Q26</f>
        <v>0.2072072072072072</v>
      </c>
      <c r="M27" s="19">
        <f t="shared" ref="M27" si="40">M26/$Q26</f>
        <v>0.26126126126126126</v>
      </c>
      <c r="N27" s="19">
        <f t="shared" ref="N27" si="41">N26/$Q26</f>
        <v>1.8018018018018018E-2</v>
      </c>
      <c r="O27" s="19">
        <f t="shared" ref="O27" si="42">O26/$Q26</f>
        <v>2.7027027027027029E-2</v>
      </c>
      <c r="P27" s="19">
        <f t="shared" ref="P27" si="43">P26/$Q26</f>
        <v>0.38738738738738737</v>
      </c>
      <c r="Q27" s="15">
        <f t="shared" ref="Q27" si="44">Q26/$Q26</f>
        <v>1</v>
      </c>
      <c r="U27" s="30"/>
      <c r="V27" s="30"/>
      <c r="W27" s="30"/>
      <c r="X27" s="30"/>
      <c r="Y27" s="30"/>
      <c r="Z27" s="30"/>
    </row>
    <row r="28" spans="1:26" ht="14.25" x14ac:dyDescent="0.2">
      <c r="A28" s="7" t="s">
        <v>39</v>
      </c>
      <c r="B28" s="32">
        <v>0.1</v>
      </c>
      <c r="C28" s="32">
        <v>7.0000000000000007E-2</v>
      </c>
      <c r="D28" s="32">
        <v>0.33</v>
      </c>
      <c r="E28" s="32">
        <v>0.33</v>
      </c>
      <c r="F28" s="32">
        <v>7.0000000000000007E-2</v>
      </c>
      <c r="G28" s="32">
        <v>0.1</v>
      </c>
      <c r="H28" s="9">
        <f t="shared" si="24"/>
        <v>1.0000000000000002</v>
      </c>
      <c r="I28" s="17"/>
      <c r="J28" s="1"/>
      <c r="K28" s="1"/>
      <c r="L28" s="1"/>
      <c r="M28" s="1"/>
      <c r="N28" s="1"/>
      <c r="O28" s="1"/>
      <c r="P28" s="1"/>
      <c r="Q28" s="1"/>
      <c r="U28" s="30"/>
      <c r="V28" s="30"/>
      <c r="W28" s="30"/>
      <c r="X28" s="30"/>
      <c r="Y28" s="30"/>
      <c r="Z28" s="30"/>
    </row>
    <row r="29" spans="1:26" ht="14.25" x14ac:dyDescent="0.2">
      <c r="A29" s="1"/>
      <c r="B29" s="1"/>
      <c r="C29" s="1"/>
      <c r="D29" s="1"/>
      <c r="E29" s="1"/>
      <c r="F29" s="1"/>
      <c r="G29" s="1"/>
      <c r="H29" s="1"/>
      <c r="I29" s="17"/>
      <c r="J29" s="1"/>
      <c r="K29" s="1"/>
      <c r="L29" s="1"/>
      <c r="M29" s="1"/>
      <c r="N29" s="1"/>
      <c r="O29" s="1"/>
      <c r="P29" s="1"/>
      <c r="Q29" s="1"/>
    </row>
    <row r="30" spans="1:26" ht="14.25" x14ac:dyDescent="0.2">
      <c r="A30" s="2" t="s">
        <v>26</v>
      </c>
      <c r="B30" s="3">
        <v>10</v>
      </c>
      <c r="C30" s="3">
        <v>12</v>
      </c>
      <c r="D30" s="3">
        <v>32</v>
      </c>
      <c r="E30" s="3">
        <v>29</v>
      </c>
      <c r="F30" s="3">
        <v>5</v>
      </c>
      <c r="G30" s="4">
        <v>12</v>
      </c>
      <c r="H30" s="1">
        <f>SUM(B30:G30)</f>
        <v>100</v>
      </c>
      <c r="I30" s="17"/>
      <c r="J30" s="2">
        <v>1</v>
      </c>
      <c r="K30" s="2">
        <v>1</v>
      </c>
      <c r="L30" s="3">
        <v>12</v>
      </c>
      <c r="M30" s="3">
        <v>3</v>
      </c>
      <c r="N30" s="3">
        <v>0</v>
      </c>
      <c r="O30" s="3">
        <v>2</v>
      </c>
      <c r="P30" s="4">
        <v>6</v>
      </c>
      <c r="Q30" s="1">
        <v>25</v>
      </c>
    </row>
    <row r="31" spans="1:26" ht="14.25" x14ac:dyDescent="0.2">
      <c r="A31" s="5" t="s">
        <v>18</v>
      </c>
      <c r="B31" s="1">
        <v>9</v>
      </c>
      <c r="C31" s="1">
        <v>12</v>
      </c>
      <c r="D31" s="1">
        <v>34</v>
      </c>
      <c r="E31" s="1">
        <v>25</v>
      </c>
      <c r="F31" s="1">
        <v>10</v>
      </c>
      <c r="G31" s="6">
        <v>10</v>
      </c>
      <c r="H31" s="1">
        <f t="shared" ref="H31:H37" si="45">SUM(B31:G31)</f>
        <v>100</v>
      </c>
      <c r="I31" s="17"/>
      <c r="J31" s="5">
        <v>2</v>
      </c>
      <c r="K31" s="5">
        <v>0</v>
      </c>
      <c r="L31" s="1">
        <v>6</v>
      </c>
      <c r="M31" s="1">
        <v>4</v>
      </c>
      <c r="N31" s="1">
        <v>0</v>
      </c>
      <c r="O31" s="1">
        <v>1</v>
      </c>
      <c r="P31" s="6">
        <v>9</v>
      </c>
      <c r="Q31" s="1">
        <v>22</v>
      </c>
    </row>
    <row r="32" spans="1:26" ht="14.25" x14ac:dyDescent="0.2">
      <c r="A32" s="5" t="s">
        <v>35</v>
      </c>
      <c r="B32" s="1">
        <v>12</v>
      </c>
      <c r="C32" s="1">
        <v>9</v>
      </c>
      <c r="D32" s="1">
        <v>21</v>
      </c>
      <c r="E32" s="1">
        <v>38</v>
      </c>
      <c r="F32" s="1">
        <v>13</v>
      </c>
      <c r="G32" s="6">
        <v>7</v>
      </c>
      <c r="H32" s="1">
        <f t="shared" si="45"/>
        <v>100</v>
      </c>
      <c r="I32" s="17"/>
      <c r="J32" s="5">
        <v>1</v>
      </c>
      <c r="K32" s="5">
        <v>2</v>
      </c>
      <c r="L32" s="1">
        <v>8</v>
      </c>
      <c r="M32" s="1">
        <v>4</v>
      </c>
      <c r="N32" s="1">
        <v>2</v>
      </c>
      <c r="O32" s="1">
        <v>1</v>
      </c>
      <c r="P32" s="6">
        <v>6</v>
      </c>
      <c r="Q32" s="1">
        <v>24</v>
      </c>
    </row>
    <row r="33" spans="1:26" ht="14.25" x14ac:dyDescent="0.2">
      <c r="A33" s="5" t="s">
        <v>19</v>
      </c>
      <c r="B33" s="1">
        <v>17</v>
      </c>
      <c r="C33" s="1">
        <v>6</v>
      </c>
      <c r="D33" s="1">
        <v>24</v>
      </c>
      <c r="E33" s="1">
        <v>30</v>
      </c>
      <c r="F33" s="1">
        <v>14</v>
      </c>
      <c r="G33" s="6">
        <v>9</v>
      </c>
      <c r="H33" s="1">
        <f t="shared" si="45"/>
        <v>100</v>
      </c>
      <c r="I33" s="17"/>
      <c r="J33" s="5">
        <v>3</v>
      </c>
      <c r="K33" s="5">
        <v>0</v>
      </c>
      <c r="L33" s="1">
        <v>6</v>
      </c>
      <c r="M33" s="1">
        <v>3</v>
      </c>
      <c r="N33" s="1">
        <v>0</v>
      </c>
      <c r="O33" s="1">
        <v>3</v>
      </c>
      <c r="P33" s="6">
        <v>9</v>
      </c>
      <c r="Q33" s="1">
        <v>24</v>
      </c>
    </row>
    <row r="34" spans="1:26" ht="14.25" x14ac:dyDescent="0.2">
      <c r="A34" s="5" t="s">
        <v>20</v>
      </c>
      <c r="B34" s="1">
        <v>11</v>
      </c>
      <c r="C34" s="1">
        <v>8</v>
      </c>
      <c r="D34" s="1">
        <v>23</v>
      </c>
      <c r="E34" s="1">
        <v>34</v>
      </c>
      <c r="F34" s="1">
        <v>11</v>
      </c>
      <c r="G34" s="6">
        <v>13</v>
      </c>
      <c r="H34" s="1">
        <f t="shared" si="45"/>
        <v>100</v>
      </c>
      <c r="I34" s="17"/>
      <c r="J34" s="5">
        <v>0</v>
      </c>
      <c r="K34" s="5">
        <v>0</v>
      </c>
      <c r="L34" s="1">
        <v>4</v>
      </c>
      <c r="M34" s="1">
        <v>4</v>
      </c>
      <c r="N34" s="1">
        <v>0</v>
      </c>
      <c r="O34" s="1">
        <v>0</v>
      </c>
      <c r="P34" s="6">
        <v>3</v>
      </c>
      <c r="Q34" s="1">
        <v>11</v>
      </c>
    </row>
    <row r="35" spans="1:26" ht="14.25" x14ac:dyDescent="0.2">
      <c r="A35" s="5" t="s">
        <v>1</v>
      </c>
      <c r="B35" s="1">
        <f>SUM(B30:B34)</f>
        <v>59</v>
      </c>
      <c r="C35" s="1">
        <f t="shared" ref="C35" si="46">SUM(C30:C34)</f>
        <v>47</v>
      </c>
      <c r="D35" s="1">
        <f t="shared" ref="D35" si="47">SUM(D30:D34)</f>
        <v>134</v>
      </c>
      <c r="E35" s="1">
        <f t="shared" ref="E35" si="48">SUM(E30:E34)</f>
        <v>156</v>
      </c>
      <c r="F35" s="1">
        <f t="shared" ref="F35" si="49">SUM(F30:F34)</f>
        <v>53</v>
      </c>
      <c r="G35" s="1">
        <f t="shared" ref="G35" si="50">SUM(G30:G34)</f>
        <v>51</v>
      </c>
      <c r="H35" s="1">
        <f t="shared" si="45"/>
        <v>500</v>
      </c>
      <c r="I35" s="17"/>
      <c r="J35" s="5">
        <f>SUM(J30:J34)</f>
        <v>7</v>
      </c>
      <c r="K35" s="5">
        <f t="shared" ref="K35:P35" si="51">SUM(K30:K34)</f>
        <v>3</v>
      </c>
      <c r="L35" s="1">
        <f t="shared" si="51"/>
        <v>36</v>
      </c>
      <c r="M35" s="1">
        <f t="shared" si="51"/>
        <v>18</v>
      </c>
      <c r="N35" s="1">
        <f t="shared" si="51"/>
        <v>2</v>
      </c>
      <c r="O35" s="1">
        <f t="shared" si="51"/>
        <v>7</v>
      </c>
      <c r="P35" s="6">
        <f t="shared" si="51"/>
        <v>33</v>
      </c>
      <c r="Q35" s="1">
        <f t="shared" ref="Q35" si="52">SUM(J35:P35)</f>
        <v>106</v>
      </c>
    </row>
    <row r="36" spans="1:26" ht="14.25" x14ac:dyDescent="0.2">
      <c r="A36" s="7" t="s">
        <v>36</v>
      </c>
      <c r="B36" s="31">
        <f>B35/$H35</f>
        <v>0.11799999999999999</v>
      </c>
      <c r="C36" s="31">
        <f t="shared" ref="C36" si="53">C35/$H35</f>
        <v>9.4E-2</v>
      </c>
      <c r="D36" s="31">
        <f t="shared" ref="D36" si="54">D35/$H35</f>
        <v>0.26800000000000002</v>
      </c>
      <c r="E36" s="31">
        <f t="shared" ref="E36" si="55">E35/$H35</f>
        <v>0.312</v>
      </c>
      <c r="F36" s="31">
        <f t="shared" ref="F36" si="56">F35/$H35</f>
        <v>0.106</v>
      </c>
      <c r="G36" s="31">
        <f t="shared" ref="G36" si="57">G35/$H35</f>
        <v>0.10199999999999999</v>
      </c>
      <c r="H36" s="9">
        <f t="shared" si="45"/>
        <v>1</v>
      </c>
      <c r="I36" s="17"/>
      <c r="J36" s="18">
        <f t="shared" ref="J36" si="58">J35/$Q35</f>
        <v>6.6037735849056603E-2</v>
      </c>
      <c r="K36" s="19">
        <f t="shared" ref="K36" si="59">K35/$Q35</f>
        <v>2.8301886792452831E-2</v>
      </c>
      <c r="L36" s="19">
        <f t="shared" ref="L36" si="60">L35/$Q35</f>
        <v>0.33962264150943394</v>
      </c>
      <c r="M36" s="19">
        <f t="shared" ref="M36" si="61">M35/$Q35</f>
        <v>0.16981132075471697</v>
      </c>
      <c r="N36" s="19">
        <f t="shared" ref="N36" si="62">N35/$Q35</f>
        <v>1.8867924528301886E-2</v>
      </c>
      <c r="O36" s="19">
        <f t="shared" ref="O36" si="63">O35/$Q35</f>
        <v>6.6037735849056603E-2</v>
      </c>
      <c r="P36" s="19">
        <f t="shared" ref="P36" si="64">P35/$Q35</f>
        <v>0.31132075471698112</v>
      </c>
      <c r="Q36" s="15">
        <f t="shared" ref="Q36" si="65">Q35/$Q35</f>
        <v>1</v>
      </c>
      <c r="U36" s="30"/>
      <c r="V36" s="30"/>
      <c r="W36" s="30"/>
      <c r="X36" s="30"/>
      <c r="Y36" s="30"/>
      <c r="Z36" s="30"/>
    </row>
    <row r="37" spans="1:26" ht="14.25" x14ac:dyDescent="0.2">
      <c r="A37" s="7" t="s">
        <v>40</v>
      </c>
      <c r="B37" s="32">
        <v>0.11</v>
      </c>
      <c r="C37" s="32">
        <v>0.1</v>
      </c>
      <c r="D37" s="32">
        <v>0.28999999999999998</v>
      </c>
      <c r="E37" s="32">
        <v>0.28999999999999998</v>
      </c>
      <c r="F37" s="32">
        <v>0.1</v>
      </c>
      <c r="G37" s="32">
        <v>0.11</v>
      </c>
      <c r="H37" s="9">
        <f t="shared" si="45"/>
        <v>1</v>
      </c>
      <c r="I37" s="17"/>
      <c r="J37" s="1"/>
      <c r="K37" s="1"/>
      <c r="L37" s="1"/>
      <c r="M37" s="1"/>
      <c r="N37" s="1"/>
      <c r="O37" s="1"/>
      <c r="P37" s="1"/>
      <c r="Q37" s="1"/>
      <c r="U37" s="30"/>
      <c r="V37" s="30"/>
      <c r="W37" s="30"/>
      <c r="X37" s="30"/>
      <c r="Y37" s="30"/>
      <c r="Z37" s="30"/>
    </row>
    <row r="38" spans="1:26" ht="14.25" x14ac:dyDescent="0.2">
      <c r="A38" s="1"/>
      <c r="B38" s="1"/>
      <c r="C38" s="1"/>
      <c r="D38" s="1"/>
      <c r="E38" s="1"/>
      <c r="F38" s="1"/>
      <c r="G38" s="1"/>
      <c r="H38" s="1"/>
      <c r="I38" s="17"/>
      <c r="J38" s="1"/>
      <c r="K38" s="1"/>
      <c r="L38" s="1"/>
      <c r="M38" s="1"/>
      <c r="N38" s="1"/>
      <c r="O38" s="1"/>
      <c r="P38" s="1"/>
      <c r="Q38" s="1"/>
    </row>
    <row r="39" spans="1:26" ht="14.25" x14ac:dyDescent="0.2">
      <c r="A39" s="2" t="s">
        <v>31</v>
      </c>
      <c r="B39" s="3">
        <v>11</v>
      </c>
      <c r="C39" s="3">
        <v>7</v>
      </c>
      <c r="D39" s="3">
        <v>29</v>
      </c>
      <c r="E39" s="3">
        <v>31</v>
      </c>
      <c r="F39" s="3">
        <v>11</v>
      </c>
      <c r="G39" s="4">
        <v>11</v>
      </c>
      <c r="H39" s="1">
        <f>SUM(B39:G39)</f>
        <v>100</v>
      </c>
      <c r="I39" s="17"/>
      <c r="J39" s="2">
        <v>2</v>
      </c>
      <c r="K39" s="2">
        <v>2</v>
      </c>
      <c r="L39" s="3">
        <v>3</v>
      </c>
      <c r="M39" s="3">
        <v>5</v>
      </c>
      <c r="N39" s="3">
        <v>3</v>
      </c>
      <c r="O39" s="3">
        <v>1</v>
      </c>
      <c r="P39" s="4">
        <v>7</v>
      </c>
      <c r="Q39" s="1">
        <v>23</v>
      </c>
    </row>
    <row r="40" spans="1:26" ht="14.25" x14ac:dyDescent="0.2">
      <c r="A40" s="5" t="s">
        <v>4</v>
      </c>
      <c r="B40" s="1">
        <v>14</v>
      </c>
      <c r="C40" s="1">
        <v>15</v>
      </c>
      <c r="D40" s="1">
        <v>31</v>
      </c>
      <c r="E40" s="1">
        <v>22</v>
      </c>
      <c r="F40" s="1">
        <v>7</v>
      </c>
      <c r="G40" s="6">
        <v>11</v>
      </c>
      <c r="H40" s="1">
        <f t="shared" ref="H40:H46" si="66">SUM(B40:G40)</f>
        <v>100</v>
      </c>
      <c r="I40" s="17"/>
      <c r="J40" s="5">
        <v>0</v>
      </c>
      <c r="K40" s="5">
        <v>1</v>
      </c>
      <c r="L40" s="1">
        <v>7</v>
      </c>
      <c r="M40" s="1">
        <v>4</v>
      </c>
      <c r="N40" s="1">
        <v>0</v>
      </c>
      <c r="O40" s="1">
        <v>2</v>
      </c>
      <c r="P40" s="6">
        <v>8</v>
      </c>
      <c r="Q40" s="1">
        <v>22</v>
      </c>
    </row>
    <row r="41" spans="1:26" ht="14.25" x14ac:dyDescent="0.2">
      <c r="A41" s="5" t="s">
        <v>23</v>
      </c>
      <c r="B41" s="1">
        <v>19</v>
      </c>
      <c r="C41" s="1">
        <v>10</v>
      </c>
      <c r="D41" s="1">
        <v>24</v>
      </c>
      <c r="E41" s="1">
        <v>24</v>
      </c>
      <c r="F41" s="1">
        <v>8</v>
      </c>
      <c r="G41" s="6">
        <v>15</v>
      </c>
      <c r="H41" s="1">
        <f t="shared" si="66"/>
        <v>100</v>
      </c>
      <c r="I41" s="17"/>
      <c r="J41" s="5">
        <v>5</v>
      </c>
      <c r="K41" s="5">
        <v>4</v>
      </c>
      <c r="L41" s="1">
        <v>10</v>
      </c>
      <c r="M41" s="1">
        <v>4</v>
      </c>
      <c r="N41" s="1">
        <v>2</v>
      </c>
      <c r="O41" s="1">
        <v>0</v>
      </c>
      <c r="P41" s="6">
        <v>5</v>
      </c>
      <c r="Q41" s="1">
        <v>30</v>
      </c>
    </row>
    <row r="42" spans="1:26" ht="14.25" x14ac:dyDescent="0.2">
      <c r="A42" s="5" t="s">
        <v>32</v>
      </c>
      <c r="B42" s="1">
        <v>11</v>
      </c>
      <c r="C42" s="1">
        <v>8</v>
      </c>
      <c r="D42" s="1">
        <v>29</v>
      </c>
      <c r="E42" s="1">
        <v>28</v>
      </c>
      <c r="F42" s="1">
        <v>8</v>
      </c>
      <c r="G42" s="6">
        <v>16</v>
      </c>
      <c r="H42" s="1">
        <f t="shared" si="66"/>
        <v>100</v>
      </c>
      <c r="I42" s="17"/>
      <c r="J42" s="5">
        <v>2</v>
      </c>
      <c r="K42" s="5">
        <v>2</v>
      </c>
      <c r="L42" s="1">
        <v>9</v>
      </c>
      <c r="M42" s="1">
        <v>8</v>
      </c>
      <c r="N42" s="1">
        <v>1</v>
      </c>
      <c r="O42" s="1">
        <v>0</v>
      </c>
      <c r="P42" s="6">
        <v>5</v>
      </c>
      <c r="Q42" s="1">
        <v>27</v>
      </c>
    </row>
    <row r="43" spans="1:26" ht="14.25" x14ac:dyDescent="0.2">
      <c r="A43" s="5" t="s">
        <v>24</v>
      </c>
      <c r="B43" s="1">
        <v>8</v>
      </c>
      <c r="C43" s="1">
        <v>11</v>
      </c>
      <c r="D43" s="1">
        <v>30</v>
      </c>
      <c r="E43" s="1">
        <v>33</v>
      </c>
      <c r="F43" s="1">
        <v>8</v>
      </c>
      <c r="G43" s="6">
        <v>10</v>
      </c>
      <c r="H43" s="1">
        <f t="shared" si="66"/>
        <v>100</v>
      </c>
      <c r="I43" s="17"/>
      <c r="J43" s="5">
        <v>2</v>
      </c>
      <c r="K43" s="5">
        <v>2</v>
      </c>
      <c r="L43" s="1">
        <v>8</v>
      </c>
      <c r="M43" s="1">
        <v>5</v>
      </c>
      <c r="N43" s="1">
        <v>1</v>
      </c>
      <c r="O43" s="1">
        <v>0</v>
      </c>
      <c r="P43" s="6">
        <v>7</v>
      </c>
      <c r="Q43" s="1">
        <v>25</v>
      </c>
    </row>
    <row r="44" spans="1:26" ht="14.25" x14ac:dyDescent="0.2">
      <c r="A44" s="5" t="s">
        <v>1</v>
      </c>
      <c r="B44" s="1">
        <f>SUM(B39:B43)</f>
        <v>63</v>
      </c>
      <c r="C44" s="1">
        <f t="shared" ref="C44" si="67">SUM(C39:C43)</f>
        <v>51</v>
      </c>
      <c r="D44" s="1">
        <f t="shared" ref="D44" si="68">SUM(D39:D43)</f>
        <v>143</v>
      </c>
      <c r="E44" s="1">
        <f t="shared" ref="E44" si="69">SUM(E39:E43)</f>
        <v>138</v>
      </c>
      <c r="F44" s="1">
        <f t="shared" ref="F44" si="70">SUM(F39:F43)</f>
        <v>42</v>
      </c>
      <c r="G44" s="1">
        <f t="shared" ref="G44" si="71">SUM(G39:G43)</f>
        <v>63</v>
      </c>
      <c r="H44" s="1">
        <f t="shared" si="66"/>
        <v>500</v>
      </c>
      <c r="I44" s="17"/>
      <c r="J44" s="5">
        <v>11</v>
      </c>
      <c r="K44" s="5">
        <v>11</v>
      </c>
      <c r="L44" s="1">
        <v>37</v>
      </c>
      <c r="M44" s="1">
        <v>26</v>
      </c>
      <c r="N44" s="1">
        <v>7</v>
      </c>
      <c r="O44" s="1">
        <v>3</v>
      </c>
      <c r="P44" s="6">
        <v>32</v>
      </c>
      <c r="Q44" s="1">
        <v>127</v>
      </c>
    </row>
    <row r="45" spans="1:26" ht="14.25" x14ac:dyDescent="0.2">
      <c r="A45" s="7" t="s">
        <v>36</v>
      </c>
      <c r="B45" s="31">
        <f>B44/$H44</f>
        <v>0.126</v>
      </c>
      <c r="C45" s="31">
        <f t="shared" ref="C45" si="72">C44/$H44</f>
        <v>0.10199999999999999</v>
      </c>
      <c r="D45" s="31">
        <f t="shared" ref="D45" si="73">D44/$H44</f>
        <v>0.28599999999999998</v>
      </c>
      <c r="E45" s="31">
        <f t="shared" ref="E45" si="74">E44/$H44</f>
        <v>0.27600000000000002</v>
      </c>
      <c r="F45" s="31">
        <f t="shared" ref="F45" si="75">F44/$H44</f>
        <v>8.4000000000000005E-2</v>
      </c>
      <c r="G45" s="31">
        <f t="shared" ref="G45" si="76">G44/$H44</f>
        <v>0.126</v>
      </c>
      <c r="H45" s="9">
        <f t="shared" si="66"/>
        <v>1</v>
      </c>
      <c r="I45" s="17"/>
      <c r="J45" s="18">
        <f t="shared" ref="J45" si="77">J44/$Q44</f>
        <v>8.6614173228346455E-2</v>
      </c>
      <c r="K45" s="19">
        <f t="shared" ref="K45" si="78">K44/$Q44</f>
        <v>8.6614173228346455E-2</v>
      </c>
      <c r="L45" s="19">
        <f t="shared" ref="L45" si="79">L44/$Q44</f>
        <v>0.29133858267716534</v>
      </c>
      <c r="M45" s="19">
        <f t="shared" ref="M45" si="80">M44/$Q44</f>
        <v>0.20472440944881889</v>
      </c>
      <c r="N45" s="19">
        <f t="shared" ref="N45" si="81">N44/$Q44</f>
        <v>5.5118110236220472E-2</v>
      </c>
      <c r="O45" s="19">
        <f t="shared" ref="O45" si="82">O44/$Q44</f>
        <v>2.3622047244094488E-2</v>
      </c>
      <c r="P45" s="19">
        <f t="shared" ref="P45" si="83">P44/$Q44</f>
        <v>0.25196850393700787</v>
      </c>
      <c r="Q45" s="15">
        <f t="shared" ref="Q45" si="84">Q44/$Q44</f>
        <v>1</v>
      </c>
      <c r="U45" s="30"/>
      <c r="V45" s="30"/>
      <c r="W45" s="30"/>
      <c r="X45" s="30"/>
      <c r="Y45" s="30"/>
      <c r="Z45" s="30"/>
    </row>
    <row r="46" spans="1:26" ht="14.25" x14ac:dyDescent="0.2">
      <c r="A46" s="7" t="s">
        <v>41</v>
      </c>
      <c r="B46" s="32">
        <v>0.13</v>
      </c>
      <c r="C46" s="32">
        <v>0.09</v>
      </c>
      <c r="D46" s="32">
        <v>0.28000000000000003</v>
      </c>
      <c r="E46" s="32">
        <v>0.28000000000000003</v>
      </c>
      <c r="F46" s="32">
        <v>0.09</v>
      </c>
      <c r="G46" s="32">
        <v>0.13</v>
      </c>
      <c r="H46" s="9">
        <f t="shared" si="66"/>
        <v>1</v>
      </c>
      <c r="I46" s="17"/>
      <c r="J46" s="1"/>
      <c r="K46" s="1"/>
      <c r="L46" s="1"/>
      <c r="M46" s="1"/>
      <c r="N46" s="1"/>
      <c r="O46" s="1"/>
      <c r="P46" s="1"/>
      <c r="Q46" s="1"/>
      <c r="U46" s="30"/>
      <c r="V46" s="30"/>
      <c r="W46" s="30"/>
      <c r="X46" s="30"/>
      <c r="Y46" s="30"/>
      <c r="Z46" s="30"/>
    </row>
    <row r="47" spans="1:26" ht="14.25" x14ac:dyDescent="0.2">
      <c r="A47" s="1"/>
      <c r="B47" s="1"/>
      <c r="C47" s="1"/>
      <c r="D47" s="1"/>
      <c r="E47" s="1"/>
      <c r="F47" s="1"/>
      <c r="G47" s="1"/>
      <c r="H47" s="1"/>
      <c r="I47" s="17"/>
      <c r="J47" s="1"/>
      <c r="K47" s="1"/>
      <c r="L47" s="1"/>
      <c r="M47" s="1"/>
      <c r="N47" s="1"/>
      <c r="O47" s="1"/>
      <c r="P47" s="1"/>
      <c r="Q47" s="1"/>
    </row>
    <row r="48" spans="1:26" ht="14.25" x14ac:dyDescent="0.2">
      <c r="A48" s="2" t="s">
        <v>21</v>
      </c>
      <c r="B48" s="3">
        <v>13</v>
      </c>
      <c r="C48" s="3">
        <v>10</v>
      </c>
      <c r="D48" s="3">
        <v>23</v>
      </c>
      <c r="E48" s="3">
        <v>36</v>
      </c>
      <c r="F48" s="3">
        <v>6</v>
      </c>
      <c r="G48" s="4">
        <v>12</v>
      </c>
      <c r="H48" s="1">
        <f>SUM(B48:G48)</f>
        <v>100</v>
      </c>
      <c r="I48" s="17"/>
      <c r="J48" s="2">
        <v>5</v>
      </c>
      <c r="K48" s="2">
        <v>2</v>
      </c>
      <c r="L48" s="3">
        <v>4</v>
      </c>
      <c r="M48" s="3">
        <v>3</v>
      </c>
      <c r="N48" s="3">
        <v>0</v>
      </c>
      <c r="O48" s="3">
        <v>2</v>
      </c>
      <c r="P48" s="4">
        <v>9</v>
      </c>
      <c r="Q48" s="1">
        <v>25</v>
      </c>
    </row>
    <row r="49" spans="1:26" ht="14.25" x14ac:dyDescent="0.2">
      <c r="A49" s="5" t="s">
        <v>22</v>
      </c>
      <c r="B49" s="1">
        <v>12</v>
      </c>
      <c r="C49" s="1">
        <v>8</v>
      </c>
      <c r="D49" s="1">
        <v>27</v>
      </c>
      <c r="E49" s="1">
        <v>38</v>
      </c>
      <c r="F49" s="1">
        <v>7</v>
      </c>
      <c r="G49" s="6">
        <v>8</v>
      </c>
      <c r="H49" s="1">
        <f>SUM(B49:G49)</f>
        <v>100</v>
      </c>
      <c r="I49" s="17"/>
      <c r="J49" s="5">
        <v>4</v>
      </c>
      <c r="K49" s="5">
        <v>1</v>
      </c>
      <c r="L49" s="1">
        <v>4</v>
      </c>
      <c r="M49" s="1">
        <v>2</v>
      </c>
      <c r="N49" s="1">
        <v>0</v>
      </c>
      <c r="O49" s="1">
        <v>1</v>
      </c>
      <c r="P49" s="6">
        <v>10</v>
      </c>
      <c r="Q49" s="1">
        <v>22</v>
      </c>
    </row>
    <row r="50" spans="1:26" ht="14.25" x14ac:dyDescent="0.2">
      <c r="A50" s="5" t="s">
        <v>1</v>
      </c>
      <c r="B50" s="1">
        <f>SUM(B48:B49)</f>
        <v>25</v>
      </c>
      <c r="C50" s="1">
        <f t="shared" ref="C50:G50" si="85">SUM(C48:C49)</f>
        <v>18</v>
      </c>
      <c r="D50" s="1">
        <f t="shared" si="85"/>
        <v>50</v>
      </c>
      <c r="E50" s="1">
        <f t="shared" si="85"/>
        <v>74</v>
      </c>
      <c r="F50" s="1">
        <f t="shared" si="85"/>
        <v>13</v>
      </c>
      <c r="G50" s="1">
        <f t="shared" si="85"/>
        <v>20</v>
      </c>
      <c r="H50" s="1">
        <f>SUM(B50:G50)</f>
        <v>200</v>
      </c>
      <c r="I50" s="17"/>
      <c r="J50" s="5">
        <f>SUM(J48:J49)</f>
        <v>9</v>
      </c>
      <c r="K50" s="5">
        <f t="shared" ref="K50:Q50" si="86">SUM(K48:K49)</f>
        <v>3</v>
      </c>
      <c r="L50" s="1">
        <f t="shared" si="86"/>
        <v>8</v>
      </c>
      <c r="M50" s="1">
        <f t="shared" si="86"/>
        <v>5</v>
      </c>
      <c r="N50" s="1">
        <f t="shared" si="86"/>
        <v>0</v>
      </c>
      <c r="O50" s="1">
        <f t="shared" si="86"/>
        <v>3</v>
      </c>
      <c r="P50" s="6">
        <f t="shared" si="86"/>
        <v>19</v>
      </c>
      <c r="Q50" s="1">
        <f t="shared" si="86"/>
        <v>47</v>
      </c>
    </row>
    <row r="51" spans="1:26" ht="14.25" x14ac:dyDescent="0.2">
      <c r="A51" s="7" t="s">
        <v>36</v>
      </c>
      <c r="B51" s="31">
        <f>B50/$H50</f>
        <v>0.125</v>
      </c>
      <c r="C51" s="31">
        <f t="shared" ref="C51" si="87">C50/$H50</f>
        <v>0.09</v>
      </c>
      <c r="D51" s="31">
        <f t="shared" ref="D51" si="88">D50/$H50</f>
        <v>0.25</v>
      </c>
      <c r="E51" s="31">
        <f t="shared" ref="E51" si="89">E50/$H50</f>
        <v>0.37</v>
      </c>
      <c r="F51" s="31">
        <f t="shared" ref="F51" si="90">F50/$H50</f>
        <v>6.5000000000000002E-2</v>
      </c>
      <c r="G51" s="31">
        <f t="shared" ref="G51" si="91">G50/$H50</f>
        <v>0.1</v>
      </c>
      <c r="H51" s="9">
        <f>SUM(B51:G51)</f>
        <v>0.99999999999999989</v>
      </c>
      <c r="I51" s="17"/>
      <c r="J51" s="18">
        <f t="shared" ref="J51" si="92">J50/$Q50</f>
        <v>0.19148936170212766</v>
      </c>
      <c r="K51" s="19">
        <f t="shared" ref="K51" si="93">K50/$Q50</f>
        <v>6.3829787234042548E-2</v>
      </c>
      <c r="L51" s="19">
        <f t="shared" ref="L51" si="94">L50/$Q50</f>
        <v>0.1702127659574468</v>
      </c>
      <c r="M51" s="19">
        <f t="shared" ref="M51" si="95">M50/$Q50</f>
        <v>0.10638297872340426</v>
      </c>
      <c r="N51" s="19">
        <f t="shared" ref="N51" si="96">N50/$Q50</f>
        <v>0</v>
      </c>
      <c r="O51" s="19">
        <f t="shared" ref="O51" si="97">O50/$Q50</f>
        <v>6.3829787234042548E-2</v>
      </c>
      <c r="P51" s="19">
        <f t="shared" ref="P51" si="98">P50/$Q50</f>
        <v>0.40425531914893614</v>
      </c>
      <c r="Q51" s="15">
        <f t="shared" ref="Q51" si="99">Q50/$Q50</f>
        <v>1</v>
      </c>
      <c r="U51" s="30"/>
      <c r="V51" s="30"/>
      <c r="W51" s="30"/>
      <c r="X51" s="30"/>
      <c r="Y51" s="30"/>
      <c r="Z51" s="30"/>
    </row>
    <row r="52" spans="1:26" ht="14.25" x14ac:dyDescent="0.2">
      <c r="A52" s="7" t="s">
        <v>42</v>
      </c>
      <c r="B52" s="32">
        <v>0.11</v>
      </c>
      <c r="C52" s="32">
        <v>0.08</v>
      </c>
      <c r="D52" s="32">
        <v>0.31</v>
      </c>
      <c r="E52" s="32">
        <v>0.31</v>
      </c>
      <c r="F52" s="32">
        <v>0.08</v>
      </c>
      <c r="G52" s="32">
        <v>0.11</v>
      </c>
      <c r="H52" s="9">
        <f>SUM(B52:G52)</f>
        <v>1</v>
      </c>
      <c r="I52" s="17"/>
      <c r="J52" s="1"/>
      <c r="K52" s="1"/>
      <c r="L52" s="1"/>
      <c r="M52" s="1"/>
      <c r="N52" s="1"/>
      <c r="O52" s="1"/>
      <c r="P52" s="1"/>
      <c r="Q52" s="1"/>
      <c r="U52" s="30"/>
      <c r="V52" s="30"/>
      <c r="W52" s="30"/>
      <c r="X52" s="30"/>
      <c r="Y52" s="30"/>
      <c r="Z52" s="30"/>
    </row>
    <row r="53" spans="1:26" ht="14.25" x14ac:dyDescent="0.2">
      <c r="A53" s="1"/>
      <c r="B53" s="1"/>
      <c r="C53" s="1"/>
      <c r="D53" s="1"/>
      <c r="E53" s="1"/>
      <c r="F53" s="1"/>
      <c r="G53" s="1"/>
      <c r="H53" s="1"/>
      <c r="I53" s="17"/>
      <c r="J53" s="1"/>
      <c r="K53" s="1"/>
      <c r="L53" s="1"/>
      <c r="M53" s="1"/>
      <c r="N53" s="1"/>
      <c r="O53" s="1"/>
      <c r="P53" s="1"/>
      <c r="Q53" s="1"/>
    </row>
    <row r="54" spans="1:26" ht="15" thickBot="1" x14ac:dyDescent="0.25">
      <c r="A54" s="12" t="s">
        <v>2</v>
      </c>
      <c r="B54" s="12">
        <f t="shared" ref="B54:G54" si="100">B8+B17+B26+B35+B50+B44</f>
        <v>279</v>
      </c>
      <c r="C54" s="12">
        <f t="shared" si="100"/>
        <v>207</v>
      </c>
      <c r="D54" s="12">
        <f t="shared" si="100"/>
        <v>834</v>
      </c>
      <c r="E54" s="12">
        <f t="shared" si="100"/>
        <v>883</v>
      </c>
      <c r="F54" s="12">
        <f t="shared" si="100"/>
        <v>204</v>
      </c>
      <c r="G54" s="12">
        <f t="shared" si="100"/>
        <v>293</v>
      </c>
      <c r="H54" s="1">
        <f t="shared" ref="H54:H62" si="101">SUM(B54:G54)</f>
        <v>2700</v>
      </c>
      <c r="I54" s="17"/>
      <c r="J54" s="12">
        <f t="shared" ref="J54:Q54" si="102">J8+J17+J26+J35+J50+J44</f>
        <v>61</v>
      </c>
      <c r="K54" s="12">
        <f t="shared" si="102"/>
        <v>46</v>
      </c>
      <c r="L54" s="12">
        <f t="shared" si="102"/>
        <v>161</v>
      </c>
      <c r="M54" s="12">
        <f t="shared" si="102"/>
        <v>115</v>
      </c>
      <c r="N54" s="12">
        <f t="shared" si="102"/>
        <v>23</v>
      </c>
      <c r="O54" s="12">
        <f t="shared" si="102"/>
        <v>28</v>
      </c>
      <c r="P54" s="22">
        <f t="shared" si="102"/>
        <v>205</v>
      </c>
      <c r="Q54" s="1">
        <f t="shared" si="102"/>
        <v>639</v>
      </c>
    </row>
    <row r="55" spans="1:26" ht="15" thickBot="1" x14ac:dyDescent="0.25">
      <c r="A55" s="7" t="s">
        <v>36</v>
      </c>
      <c r="B55" s="8">
        <f>B54/$H54</f>
        <v>0.10333333333333333</v>
      </c>
      <c r="C55" s="8">
        <f t="shared" ref="C55:G55" si="103">C54/$H54</f>
        <v>7.6666666666666661E-2</v>
      </c>
      <c r="D55" s="8">
        <f t="shared" si="103"/>
        <v>0.30888888888888888</v>
      </c>
      <c r="E55" s="8">
        <f t="shared" si="103"/>
        <v>0.32703703703703701</v>
      </c>
      <c r="F55" s="8">
        <f t="shared" si="103"/>
        <v>7.5555555555555556E-2</v>
      </c>
      <c r="G55" s="8">
        <f t="shared" si="103"/>
        <v>0.10851851851851851</v>
      </c>
      <c r="H55" s="9">
        <f t="shared" si="101"/>
        <v>1</v>
      </c>
      <c r="I55" s="17"/>
      <c r="J55" s="8">
        <f t="shared" ref="J55" si="104">J54/$Q54</f>
        <v>9.5461658841940536E-2</v>
      </c>
      <c r="K55" s="8">
        <f t="shared" ref="K55" si="105">K54/$Q54</f>
        <v>7.1987480438184662E-2</v>
      </c>
      <c r="L55" s="8">
        <f t="shared" ref="L55" si="106">L54/$Q54</f>
        <v>0.2519561815336463</v>
      </c>
      <c r="M55" s="8">
        <f t="shared" ref="M55" si="107">M54/$Q54</f>
        <v>0.17996870109546165</v>
      </c>
      <c r="N55" s="8">
        <f t="shared" ref="N55" si="108">N54/$Q54</f>
        <v>3.5993740219092331E-2</v>
      </c>
      <c r="O55" s="21">
        <f t="shared" ref="O55" si="109">O54/$Q54</f>
        <v>4.3818466353677622E-2</v>
      </c>
      <c r="P55" s="23">
        <f t="shared" ref="P55" si="110">P54/$Q54</f>
        <v>0.32081377151799689</v>
      </c>
      <c r="Q55" s="15">
        <f t="shared" ref="Q55" si="111">Q54/$Q54</f>
        <v>1</v>
      </c>
    </row>
    <row r="56" spans="1:26" ht="15" thickBot="1" x14ac:dyDescent="0.25">
      <c r="A56" s="1"/>
      <c r="B56" s="14"/>
      <c r="C56" s="14"/>
      <c r="D56" s="14"/>
      <c r="E56" s="14"/>
      <c r="F56" s="14"/>
      <c r="G56" s="14"/>
      <c r="H56" s="15"/>
      <c r="I56" s="17"/>
      <c r="J56" s="15"/>
      <c r="K56" s="15"/>
      <c r="L56" s="15"/>
      <c r="M56" s="15"/>
      <c r="N56" s="15"/>
      <c r="O56" s="15"/>
      <c r="P56" s="15"/>
      <c r="Q56" s="15"/>
    </row>
    <row r="57" spans="1:26" ht="15" thickBot="1" x14ac:dyDescent="0.25">
      <c r="A57" s="10" t="s">
        <v>43</v>
      </c>
      <c r="B57" s="33">
        <v>0.11</v>
      </c>
      <c r="C57" s="33">
        <v>0.08</v>
      </c>
      <c r="D57" s="33">
        <v>0.31</v>
      </c>
      <c r="E57" s="33">
        <v>0.31</v>
      </c>
      <c r="F57" s="33">
        <v>0.08</v>
      </c>
      <c r="G57" s="33">
        <v>0.11</v>
      </c>
      <c r="H57" s="9">
        <f t="shared" si="101"/>
        <v>1</v>
      </c>
      <c r="I57" s="17"/>
      <c r="J57" s="11">
        <f>B57</f>
        <v>0.11</v>
      </c>
      <c r="K57" s="20">
        <f>(1-J57)*C57</f>
        <v>7.1199999999999999E-2</v>
      </c>
      <c r="L57" s="20">
        <f>(1-B57)*(1-C57)*D57</f>
        <v>0.253828</v>
      </c>
      <c r="M57" s="20">
        <f>(1-B57)*(1-C57)*(1-D57)*E57</f>
        <v>0.17514132000000002</v>
      </c>
      <c r="N57" s="20">
        <f>(1-B57)*(1-C57)*(1-D57)*(1-E57)*F57</f>
        <v>3.1186454400000001E-2</v>
      </c>
      <c r="O57" s="24">
        <f>(1-B57)*(1-C57)*(1-D57)*(1-E57)*(1-F57)*G57</f>
        <v>3.9450864815999999E-2</v>
      </c>
      <c r="P57" s="26">
        <f>(1-B57)*(1-C57)*(1-D57)*(1-E57)*(1-F57)*(1-G57)</f>
        <v>0.31919336078399996</v>
      </c>
      <c r="Q57" s="15">
        <f>SUM(J57:P57)</f>
        <v>1</v>
      </c>
    </row>
    <row r="58" spans="1:26" ht="15" thickBot="1" x14ac:dyDescent="0.25">
      <c r="A58" s="10" t="s">
        <v>44</v>
      </c>
      <c r="B58" s="11">
        <v>0.105</v>
      </c>
      <c r="C58" s="33">
        <v>0.08</v>
      </c>
      <c r="D58" s="11">
        <v>0.315</v>
      </c>
      <c r="E58" s="11">
        <v>0.315</v>
      </c>
      <c r="F58" s="33">
        <v>0.08</v>
      </c>
      <c r="G58" s="11">
        <v>0.105</v>
      </c>
      <c r="H58" s="9">
        <f t="shared" si="101"/>
        <v>0.99999999999999989</v>
      </c>
      <c r="I58" s="17"/>
      <c r="J58" s="11">
        <f>B58</f>
        <v>0.105</v>
      </c>
      <c r="K58" s="20">
        <f>(1-J58)*C58</f>
        <v>7.1599999999999997E-2</v>
      </c>
      <c r="L58" s="20">
        <f>(1-B58)*(1-C58)*D58</f>
        <v>0.25937100000000002</v>
      </c>
      <c r="M58" s="20">
        <f>(1-B58)*(1-C58)*(1-D58)*E58</f>
        <v>0.17766913500000003</v>
      </c>
      <c r="N58" s="20">
        <f>(1-B58)*(1-C58)*(1-D58)*(1-E58)*F58</f>
        <v>3.0908789200000012E-2</v>
      </c>
      <c r="O58" s="24">
        <f>(1-B58)*(1-C58)*(1-D58)*(1-E58)*(1-F58)*G58</f>
        <v>3.7322362959000009E-2</v>
      </c>
      <c r="P58" s="25">
        <f>(1-B58)*(1-C58)*(1-D58)*(1-E58)*(1-F58)*(1-G58)</f>
        <v>0.31812871284100014</v>
      </c>
      <c r="Q58" s="15">
        <f>SUM(J58:P58)</f>
        <v>1.0000000000000002</v>
      </c>
    </row>
    <row r="59" spans="1:26" ht="14.25" x14ac:dyDescent="0.2">
      <c r="A59" s="1"/>
      <c r="B59" s="1"/>
      <c r="C59" s="1"/>
      <c r="D59" s="1"/>
      <c r="E59" s="1"/>
      <c r="F59" s="1"/>
      <c r="G59" s="1"/>
      <c r="H59" s="1"/>
      <c r="I59" s="17"/>
      <c r="J59" s="1"/>
      <c r="K59" s="1"/>
      <c r="L59" s="1"/>
      <c r="M59" s="1"/>
      <c r="N59" s="1"/>
      <c r="O59" s="1"/>
      <c r="P59" s="1"/>
      <c r="Q59" s="1"/>
    </row>
    <row r="60" spans="1:26" ht="14.25" x14ac:dyDescent="0.2">
      <c r="A60" s="34" t="s">
        <v>27</v>
      </c>
      <c r="B60" s="34"/>
      <c r="C60" s="34"/>
      <c r="D60" s="34"/>
      <c r="E60" s="13">
        <v>2.2999999999999998</v>
      </c>
      <c r="F60" s="13">
        <v>2</v>
      </c>
      <c r="G60" s="13">
        <v>1.3</v>
      </c>
      <c r="H60" s="1"/>
      <c r="I60" s="17"/>
      <c r="J60" s="1"/>
      <c r="K60" s="1"/>
      <c r="L60" s="1"/>
      <c r="M60" s="1"/>
      <c r="N60" s="1"/>
      <c r="O60" s="1"/>
      <c r="P60" s="1"/>
      <c r="Q60" s="1"/>
    </row>
    <row r="61" spans="1:26" ht="15" thickBot="1" x14ac:dyDescent="0.25">
      <c r="A61" s="13" t="s">
        <v>7</v>
      </c>
      <c r="B61" s="16">
        <v>2.99</v>
      </c>
      <c r="C61" s="16">
        <v>2.6</v>
      </c>
      <c r="D61" s="16">
        <v>4.5999999999999996</v>
      </c>
      <c r="E61" s="16">
        <v>4.5999999999999996</v>
      </c>
      <c r="F61" s="16">
        <v>2.6</v>
      </c>
      <c r="G61" s="16">
        <v>2.99</v>
      </c>
      <c r="H61" s="1">
        <f t="shared" si="101"/>
        <v>20.380000000000003</v>
      </c>
      <c r="I61" s="17"/>
      <c r="J61" s="1"/>
      <c r="K61" s="1"/>
      <c r="L61" s="1"/>
      <c r="M61" s="1"/>
      <c r="N61" s="1"/>
      <c r="O61" s="1"/>
      <c r="P61" s="1"/>
      <c r="Q61" s="1"/>
    </row>
    <row r="62" spans="1:26" ht="15" thickBot="1" x14ac:dyDescent="0.25">
      <c r="A62" s="10" t="s">
        <v>45</v>
      </c>
      <c r="B62" s="11">
        <f>B61/$H61</f>
        <v>0.14671246319921491</v>
      </c>
      <c r="C62" s="11">
        <f t="shared" ref="C62:G62" si="112">C61/$H61</f>
        <v>0.12757605495583904</v>
      </c>
      <c r="D62" s="11">
        <f t="shared" si="112"/>
        <v>0.22571148184494597</v>
      </c>
      <c r="E62" s="11">
        <f t="shared" si="112"/>
        <v>0.22571148184494597</v>
      </c>
      <c r="F62" s="11">
        <f t="shared" si="112"/>
        <v>0.12757605495583904</v>
      </c>
      <c r="G62" s="11">
        <f t="shared" si="112"/>
        <v>0.14671246319921491</v>
      </c>
      <c r="H62" s="9">
        <f t="shared" si="101"/>
        <v>0.99999999999999978</v>
      </c>
      <c r="I62" s="17"/>
      <c r="J62" s="11">
        <f>B62</f>
        <v>0.14671246319921491</v>
      </c>
      <c r="K62" s="20">
        <f>(1-J62)*C62</f>
        <v>0.10885905768802949</v>
      </c>
      <c r="L62" s="20">
        <f>(1-B62)*(1-C62)*D62</f>
        <v>0.16802605514811947</v>
      </c>
      <c r="M62" s="20">
        <f>(1-B62)*(1-C62)*(1-D62)*E62</f>
        <v>0.13010064525207682</v>
      </c>
      <c r="N62" s="20">
        <f>(1-B62)*(1-C62)*(1-D62)*(1-E62)*F62</f>
        <v>5.6937420247922185E-2</v>
      </c>
      <c r="O62" s="24">
        <f>(1-B62)*(1-C62)*(1-D62)*(1-E62)*(1-F62)*G62</f>
        <v>5.7124604112329003E-2</v>
      </c>
      <c r="P62" s="26">
        <f>(1-B62)*(1-C62)*(1-D62)*(1-E62)*(1-F62)*(1-G62)</f>
        <v>0.33223975435230818</v>
      </c>
      <c r="Q62" s="27">
        <f>SUM(J62:P62)</f>
        <v>1</v>
      </c>
    </row>
  </sheetData>
  <mergeCells count="3">
    <mergeCell ref="A60:D60"/>
    <mergeCell ref="J1:O1"/>
    <mergeCell ref="A1:H1"/>
  </mergeCells>
  <phoneticPr fontId="0" type="noConversion"/>
  <pageMargins left="0.39370078740157483" right="0.39370078740157483" top="0.39370078740157483" bottom="0.39370078740157483" header="0.51181102300000003" footer="0.51181102300000003"/>
  <pageSetup paperSize="9" scale="70" orientation="landscape" horizontalDpi="300" verticalDpi="4294967292" r:id="rId1"/>
  <headerFooter alignWithMargins="0"/>
  <ignoredErrors>
    <ignoredError sqref="B8:G8 J8:P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auswertung-formular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Riemer</dc:creator>
  <cp:lastModifiedBy>riemer</cp:lastModifiedBy>
  <cp:lastPrinted>2003-10-11T20:45:05Z</cp:lastPrinted>
  <dcterms:created xsi:type="dcterms:W3CDTF">2001-03-14T03:48:59Z</dcterms:created>
  <dcterms:modified xsi:type="dcterms:W3CDTF">2023-01-21T12:01:12Z</dcterms:modified>
</cp:coreProperties>
</file>